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3" activeTab="7"/>
  </bookViews>
  <sheets>
    <sheet name="Таблица 1.1." sheetId="3" r:id="rId1"/>
    <sheet name="Таблица 1.2." sheetId="1" r:id="rId2"/>
    <sheet name="Таблица 1.3." sheetId="6" r:id="rId3"/>
    <sheet name="Дълг по заеми 6б" sheetId="5" r:id="rId4"/>
    <sheet name="Начислени лихви 6в" sheetId="4" r:id="rId5"/>
    <sheet name="Таблца 2.1." sheetId="7" r:id="rId6"/>
    <sheet name="Таблица 2.2." sheetId="8" r:id="rId7"/>
    <sheet name="Таблица 2.3." sheetId="9" r:id="rId8"/>
    <sheet name="Дълг по заеми 6б (2)" sheetId="10" r:id="rId9"/>
    <sheet name="Начислени лихви 6в (2)" sheetId="11" r:id="rId10"/>
  </sheets>
  <definedNames>
    <definedName name="_xlnm.Print_Area" localSheetId="4">'Начислени лихви 6в'!$A$1:$F$15</definedName>
    <definedName name="_xlnm.Print_Area" localSheetId="9">'Начислени лихви 6в (2)'!$A$1:$F$15</definedName>
    <definedName name="_xlnm.Print_Area" localSheetId="0">'Таблица 1.1.'!$A$1:$G$101</definedName>
    <definedName name="_xlnm.Print_Area" localSheetId="2">'Таблица 1.3.'!$A$1:$K$17</definedName>
    <definedName name="_xlnm.Print_Titles" localSheetId="0">'Таблица 1.1.'!$12:$14</definedName>
    <definedName name="_xlnm.Print_Titles" localSheetId="1">'Таблица 1.2.'!$8:$10</definedName>
    <definedName name="_xlnm.Print_Titles" localSheetId="6">'Таблица 2.2.'!$8:$10</definedName>
    <definedName name="_xlnm.Print_Titles" localSheetId="5">'Таблца 2.1.'!$10:$12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1" l="1"/>
  <c r="E9" i="11"/>
  <c r="D9" i="11"/>
  <c r="C9" i="11"/>
  <c r="B9" i="11"/>
  <c r="F21" i="10"/>
  <c r="E21" i="10"/>
  <c r="D21" i="10"/>
  <c r="D16" i="10" s="1"/>
  <c r="C21" i="10"/>
  <c r="B21" i="10"/>
  <c r="F17" i="10"/>
  <c r="E17" i="10"/>
  <c r="E16" i="10" s="1"/>
  <c r="D17" i="10"/>
  <c r="C17" i="10"/>
  <c r="C16" i="10" s="1"/>
  <c r="B17" i="10"/>
  <c r="F16" i="10"/>
  <c r="B16" i="10"/>
  <c r="B27" i="10" s="1"/>
  <c r="C15" i="10" s="1"/>
  <c r="C27" i="10" s="1"/>
  <c r="D15" i="10" s="1"/>
  <c r="D27" i="10" s="1"/>
  <c r="E15" i="10" s="1"/>
  <c r="E27" i="10" s="1"/>
  <c r="F15" i="10" s="1"/>
  <c r="F27" i="10" s="1"/>
  <c r="D7" i="10"/>
  <c r="C7" i="10"/>
  <c r="B7" i="10"/>
  <c r="G90" i="7" l="1"/>
  <c r="F90" i="7"/>
  <c r="E90" i="7"/>
  <c r="D90" i="7"/>
  <c r="C90" i="7"/>
  <c r="G71" i="7"/>
  <c r="F71" i="7"/>
  <c r="E71" i="7"/>
  <c r="D71" i="7"/>
  <c r="C71" i="7"/>
  <c r="G57" i="7"/>
  <c r="G79" i="7" s="1"/>
  <c r="F57" i="7"/>
  <c r="F79" i="7" s="1"/>
  <c r="E57" i="7"/>
  <c r="E79" i="7" s="1"/>
  <c r="D57" i="7"/>
  <c r="D79" i="7" s="1"/>
  <c r="C57" i="7"/>
  <c r="C79" i="7" s="1"/>
  <c r="G43" i="7"/>
  <c r="F43" i="7"/>
  <c r="E43" i="7"/>
  <c r="D43" i="7"/>
  <c r="C43" i="7"/>
  <c r="G25" i="7"/>
  <c r="F25" i="7"/>
  <c r="E25" i="7"/>
  <c r="D25" i="7"/>
  <c r="C25" i="7"/>
  <c r="G20" i="7"/>
  <c r="F20" i="7"/>
  <c r="E20" i="7"/>
  <c r="D20" i="7"/>
  <c r="C20" i="7"/>
  <c r="G17" i="7"/>
  <c r="G35" i="7" s="1"/>
  <c r="F17" i="7"/>
  <c r="E17" i="7"/>
  <c r="D17" i="7"/>
  <c r="C17" i="7"/>
  <c r="C35" i="7" s="1"/>
  <c r="G166" i="8"/>
  <c r="F166" i="8"/>
  <c r="E166" i="8"/>
  <c r="D166" i="8"/>
  <c r="C166" i="8"/>
  <c r="G165" i="8"/>
  <c r="F165" i="8"/>
  <c r="E165" i="8"/>
  <c r="D165" i="8"/>
  <c r="C165" i="8"/>
  <c r="G164" i="8"/>
  <c r="F164" i="8"/>
  <c r="E164" i="8"/>
  <c r="D164" i="8"/>
  <c r="C164" i="8"/>
  <c r="G160" i="8"/>
  <c r="F160" i="8"/>
  <c r="E160" i="8"/>
  <c r="D160" i="8"/>
  <c r="C160" i="8"/>
  <c r="G157" i="8"/>
  <c r="F157" i="8"/>
  <c r="E157" i="8"/>
  <c r="D157" i="8"/>
  <c r="C157" i="8"/>
  <c r="G154" i="8"/>
  <c r="F154" i="8"/>
  <c r="E154" i="8"/>
  <c r="D154" i="8"/>
  <c r="C154" i="8"/>
  <c r="G150" i="8"/>
  <c r="F150" i="8"/>
  <c r="E150" i="8"/>
  <c r="D150" i="8"/>
  <c r="C150" i="8"/>
  <c r="G147" i="8"/>
  <c r="F147" i="8"/>
  <c r="E147" i="8"/>
  <c r="D147" i="8"/>
  <c r="C147" i="8"/>
  <c r="G144" i="8"/>
  <c r="F144" i="8"/>
  <c r="E144" i="8"/>
  <c r="D144" i="8"/>
  <c r="C144" i="8"/>
  <c r="G141" i="8"/>
  <c r="F141" i="8"/>
  <c r="E141" i="8"/>
  <c r="D141" i="8"/>
  <c r="C141" i="8"/>
  <c r="G138" i="8"/>
  <c r="F138" i="8"/>
  <c r="E138" i="8"/>
  <c r="D138" i="8"/>
  <c r="C138" i="8"/>
  <c r="G135" i="8"/>
  <c r="F135" i="8"/>
  <c r="E135" i="8"/>
  <c r="D135" i="8"/>
  <c r="C135" i="8"/>
  <c r="G132" i="8"/>
  <c r="F132" i="8"/>
  <c r="E132" i="8"/>
  <c r="D132" i="8"/>
  <c r="C132" i="8"/>
  <c r="G129" i="8"/>
  <c r="F129" i="8"/>
  <c r="E129" i="8"/>
  <c r="D129" i="8"/>
  <c r="C129" i="8"/>
  <c r="G125" i="8"/>
  <c r="F125" i="8"/>
  <c r="F163" i="8" s="1"/>
  <c r="E125" i="8"/>
  <c r="D125" i="8"/>
  <c r="C125" i="8"/>
  <c r="G123" i="8"/>
  <c r="F123" i="8"/>
  <c r="E123" i="8"/>
  <c r="D123" i="8"/>
  <c r="C123" i="8"/>
  <c r="G115" i="8"/>
  <c r="F115" i="8"/>
  <c r="E115" i="8"/>
  <c r="D115" i="8"/>
  <c r="C115" i="8"/>
  <c r="G111" i="8"/>
  <c r="F111" i="8"/>
  <c r="E111" i="8"/>
  <c r="D111" i="8"/>
  <c r="C111" i="8"/>
  <c r="G99" i="8"/>
  <c r="F99" i="8"/>
  <c r="F98" i="8" s="1"/>
  <c r="F117" i="8" s="1"/>
  <c r="E99" i="8"/>
  <c r="E98" i="8" s="1"/>
  <c r="D99" i="8"/>
  <c r="C99" i="8"/>
  <c r="G98" i="8"/>
  <c r="G117" i="8" s="1"/>
  <c r="D98" i="8"/>
  <c r="C98" i="8"/>
  <c r="C117" i="8" s="1"/>
  <c r="G82" i="8"/>
  <c r="F82" i="8"/>
  <c r="E82" i="8"/>
  <c r="D82" i="8"/>
  <c r="C82" i="8"/>
  <c r="G76" i="8"/>
  <c r="G87" i="8" s="1"/>
  <c r="F76" i="8"/>
  <c r="E76" i="8"/>
  <c r="E87" i="8" s="1"/>
  <c r="D76" i="8"/>
  <c r="D87" i="8" s="1"/>
  <c r="C76" i="8"/>
  <c r="C87" i="8" s="1"/>
  <c r="G74" i="8"/>
  <c r="F74" i="8"/>
  <c r="E74" i="8"/>
  <c r="D74" i="8"/>
  <c r="C74" i="8"/>
  <c r="G69" i="8"/>
  <c r="F69" i="8"/>
  <c r="E69" i="8"/>
  <c r="D69" i="8"/>
  <c r="C69" i="8"/>
  <c r="C59" i="8"/>
  <c r="G55" i="8"/>
  <c r="G59" i="8" s="1"/>
  <c r="F55" i="8"/>
  <c r="F59" i="8" s="1"/>
  <c r="E55" i="8"/>
  <c r="E59" i="8" s="1"/>
  <c r="D55" i="8"/>
  <c r="D59" i="8" s="1"/>
  <c r="D88" i="8" s="1"/>
  <c r="C55" i="8"/>
  <c r="G47" i="8"/>
  <c r="F47" i="8"/>
  <c r="E47" i="8"/>
  <c r="D47" i="8"/>
  <c r="C47" i="8"/>
  <c r="G26" i="8"/>
  <c r="G38" i="8" s="1"/>
  <c r="F26" i="8"/>
  <c r="F38" i="8" s="1"/>
  <c r="E26" i="8"/>
  <c r="E38" i="8" s="1"/>
  <c r="D26" i="8"/>
  <c r="D38" i="8" s="1"/>
  <c r="C26" i="8"/>
  <c r="C38" i="8" s="1"/>
  <c r="G24" i="8"/>
  <c r="F24" i="8"/>
  <c r="E24" i="8"/>
  <c r="D24" i="8"/>
  <c r="C24" i="8"/>
  <c r="F21" i="5"/>
  <c r="E21" i="5"/>
  <c r="D21" i="5"/>
  <c r="D16" i="5" s="1"/>
  <c r="C21" i="5"/>
  <c r="B21" i="5"/>
  <c r="F17" i="5"/>
  <c r="E17" i="5"/>
  <c r="E16" i="5" s="1"/>
  <c r="D17" i="5"/>
  <c r="C17" i="5"/>
  <c r="B17" i="5"/>
  <c r="F16" i="5"/>
  <c r="C16" i="5"/>
  <c r="B16" i="5"/>
  <c r="B27" i="5" s="1"/>
  <c r="C15" i="5" s="1"/>
  <c r="C27" i="5" s="1"/>
  <c r="D15" i="5" s="1"/>
  <c r="D27" i="5" s="1"/>
  <c r="E15" i="5" s="1"/>
  <c r="E27" i="5" s="1"/>
  <c r="F15" i="5" s="1"/>
  <c r="F27" i="5" s="1"/>
  <c r="D7" i="5"/>
  <c r="C7" i="5"/>
  <c r="B7" i="5"/>
  <c r="C47" i="7" l="1"/>
  <c r="G47" i="7"/>
  <c r="F35" i="7"/>
  <c r="F47" i="7" s="1"/>
  <c r="F96" i="7" s="1"/>
  <c r="D35" i="7"/>
  <c r="D47" i="7" s="1"/>
  <c r="E35" i="7"/>
  <c r="E47" i="7" s="1"/>
  <c r="F94" i="7"/>
  <c r="F44" i="7"/>
  <c r="D94" i="7"/>
  <c r="E94" i="7"/>
  <c r="E96" i="7" s="1"/>
  <c r="E44" i="7"/>
  <c r="E91" i="7"/>
  <c r="C91" i="7"/>
  <c r="C94" i="7"/>
  <c r="C44" i="7"/>
  <c r="G91" i="7"/>
  <c r="G94" i="7"/>
  <c r="G96" i="7" s="1"/>
  <c r="G44" i="7"/>
  <c r="E49" i="8"/>
  <c r="E88" i="8"/>
  <c r="G49" i="8"/>
  <c r="D49" i="8"/>
  <c r="D90" i="8" s="1"/>
  <c r="C163" i="8"/>
  <c r="G163" i="8"/>
  <c r="E90" i="8"/>
  <c r="D163" i="8"/>
  <c r="C49" i="8"/>
  <c r="F49" i="8"/>
  <c r="C88" i="8"/>
  <c r="F87" i="8"/>
  <c r="F88" i="8" s="1"/>
  <c r="D117" i="8"/>
  <c r="E117" i="8"/>
  <c r="E163" i="8"/>
  <c r="C90" i="8"/>
  <c r="C170" i="8" s="1"/>
  <c r="G88" i="8"/>
  <c r="G90" i="8" s="1"/>
  <c r="F9" i="4"/>
  <c r="E9" i="4"/>
  <c r="D9" i="4"/>
  <c r="C9" i="4"/>
  <c r="B9" i="4"/>
  <c r="D91" i="7" l="1"/>
  <c r="D44" i="7"/>
  <c r="F91" i="7"/>
  <c r="F95" i="7"/>
  <c r="F51" i="7"/>
  <c r="F52" i="7" s="1"/>
  <c r="F97" i="7" s="1"/>
  <c r="F48" i="7"/>
  <c r="C95" i="7"/>
  <c r="C51" i="7"/>
  <c r="C52" i="7" s="1"/>
  <c r="C48" i="7"/>
  <c r="E48" i="7"/>
  <c r="E95" i="7"/>
  <c r="E51" i="7"/>
  <c r="E52" i="7" s="1"/>
  <c r="E97" i="7" s="1"/>
  <c r="G95" i="7"/>
  <c r="G51" i="7"/>
  <c r="G52" i="7" s="1"/>
  <c r="G97" i="7" s="1"/>
  <c r="G48" i="7"/>
  <c r="C96" i="7"/>
  <c r="C97" i="7" s="1"/>
  <c r="D95" i="7"/>
  <c r="D48" i="7"/>
  <c r="D51" i="7"/>
  <c r="D52" i="7" s="1"/>
  <c r="D96" i="7"/>
  <c r="D97" i="7" s="1"/>
  <c r="E170" i="8"/>
  <c r="D170" i="8"/>
  <c r="F90" i="8"/>
  <c r="F170" i="8" s="1"/>
  <c r="G170" i="8"/>
  <c r="G92" i="3"/>
  <c r="F92" i="3"/>
  <c r="E92" i="3"/>
  <c r="D92" i="3"/>
  <c r="C92" i="3"/>
  <c r="G73" i="3"/>
  <c r="F73" i="3"/>
  <c r="E73" i="3"/>
  <c r="D73" i="3"/>
  <c r="C73" i="3"/>
  <c r="G59" i="3"/>
  <c r="G81" i="3" s="1"/>
  <c r="F59" i="3"/>
  <c r="F81" i="3" s="1"/>
  <c r="E59" i="3"/>
  <c r="E81" i="3" s="1"/>
  <c r="D59" i="3"/>
  <c r="D81" i="3" s="1"/>
  <c r="C59" i="3"/>
  <c r="C81" i="3" s="1"/>
  <c r="G45" i="3"/>
  <c r="F45" i="3"/>
  <c r="E45" i="3"/>
  <c r="D45" i="3"/>
  <c r="C45" i="3"/>
  <c r="G27" i="3"/>
  <c r="F27" i="3"/>
  <c r="E27" i="3"/>
  <c r="D27" i="3"/>
  <c r="C27" i="3"/>
  <c r="G22" i="3"/>
  <c r="F22" i="3"/>
  <c r="E22" i="3"/>
  <c r="D22" i="3"/>
  <c r="C22" i="3"/>
  <c r="G19" i="3"/>
  <c r="F19" i="3"/>
  <c r="E19" i="3"/>
  <c r="D19" i="3"/>
  <c r="C19" i="3"/>
  <c r="G166" i="1"/>
  <c r="F166" i="1"/>
  <c r="E166" i="1"/>
  <c r="D166" i="1"/>
  <c r="C166" i="1"/>
  <c r="G165" i="1"/>
  <c r="F165" i="1"/>
  <c r="E165" i="1"/>
  <c r="D165" i="1"/>
  <c r="C165" i="1"/>
  <c r="G164" i="1"/>
  <c r="F164" i="1"/>
  <c r="E164" i="1"/>
  <c r="D164" i="1"/>
  <c r="C164" i="1"/>
  <c r="G160" i="1"/>
  <c r="F160" i="1"/>
  <c r="E160" i="1"/>
  <c r="D160" i="1"/>
  <c r="C160" i="1"/>
  <c r="G157" i="1"/>
  <c r="F157" i="1"/>
  <c r="E157" i="1"/>
  <c r="D157" i="1"/>
  <c r="C157" i="1"/>
  <c r="G154" i="1"/>
  <c r="F154" i="1"/>
  <c r="E154" i="1"/>
  <c r="D154" i="1"/>
  <c r="C154" i="1"/>
  <c r="G150" i="1"/>
  <c r="F150" i="1"/>
  <c r="E150" i="1"/>
  <c r="D150" i="1"/>
  <c r="C150" i="1"/>
  <c r="G147" i="1"/>
  <c r="F147" i="1"/>
  <c r="E147" i="1"/>
  <c r="D147" i="1"/>
  <c r="C147" i="1"/>
  <c r="G144" i="1"/>
  <c r="F144" i="1"/>
  <c r="E144" i="1"/>
  <c r="D144" i="1"/>
  <c r="C144" i="1"/>
  <c r="G141" i="1"/>
  <c r="F141" i="1"/>
  <c r="E141" i="1"/>
  <c r="D141" i="1"/>
  <c r="C141" i="1"/>
  <c r="G138" i="1"/>
  <c r="F138" i="1"/>
  <c r="E138" i="1"/>
  <c r="D138" i="1"/>
  <c r="C138" i="1"/>
  <c r="G135" i="1"/>
  <c r="F135" i="1"/>
  <c r="E135" i="1"/>
  <c r="D135" i="1"/>
  <c r="C135" i="1"/>
  <c r="G132" i="1"/>
  <c r="F132" i="1"/>
  <c r="E132" i="1"/>
  <c r="D132" i="1"/>
  <c r="C132" i="1"/>
  <c r="G129" i="1"/>
  <c r="F129" i="1"/>
  <c r="E129" i="1"/>
  <c r="D129" i="1"/>
  <c r="C129" i="1"/>
  <c r="G125" i="1"/>
  <c r="F125" i="1"/>
  <c r="F163" i="1" s="1"/>
  <c r="E125" i="1"/>
  <c r="D125" i="1"/>
  <c r="C125" i="1"/>
  <c r="G123" i="1"/>
  <c r="F123" i="1"/>
  <c r="E123" i="1"/>
  <c r="D123" i="1"/>
  <c r="C123" i="1"/>
  <c r="G115" i="1"/>
  <c r="F115" i="1"/>
  <c r="E115" i="1"/>
  <c r="D115" i="1"/>
  <c r="C115" i="1"/>
  <c r="G111" i="1"/>
  <c r="F111" i="1"/>
  <c r="E111" i="1"/>
  <c r="D111" i="1"/>
  <c r="C111" i="1"/>
  <c r="G99" i="1"/>
  <c r="F99" i="1"/>
  <c r="F98" i="1" s="1"/>
  <c r="F117" i="1" s="1"/>
  <c r="E99" i="1"/>
  <c r="D99" i="1"/>
  <c r="C99" i="1"/>
  <c r="G98" i="1"/>
  <c r="G117" i="1" s="1"/>
  <c r="E98" i="1"/>
  <c r="D98" i="1"/>
  <c r="C98" i="1"/>
  <c r="C117" i="1" s="1"/>
  <c r="G82" i="1"/>
  <c r="F82" i="1"/>
  <c r="E82" i="1"/>
  <c r="D82" i="1"/>
  <c r="C82" i="1"/>
  <c r="G76" i="1"/>
  <c r="F76" i="1"/>
  <c r="F87" i="1" s="1"/>
  <c r="E76" i="1"/>
  <c r="E87" i="1" s="1"/>
  <c r="D76" i="1"/>
  <c r="D87" i="1" s="1"/>
  <c r="C76" i="1"/>
  <c r="G74" i="1"/>
  <c r="F74" i="1"/>
  <c r="E74" i="1"/>
  <c r="D74" i="1"/>
  <c r="C74" i="1"/>
  <c r="G69" i="1"/>
  <c r="F69" i="1"/>
  <c r="E69" i="1"/>
  <c r="D69" i="1"/>
  <c r="C69" i="1"/>
  <c r="G55" i="1"/>
  <c r="G59" i="1" s="1"/>
  <c r="F55" i="1"/>
  <c r="F59" i="1" s="1"/>
  <c r="E55" i="1"/>
  <c r="E59" i="1" s="1"/>
  <c r="D55" i="1"/>
  <c r="D59" i="1" s="1"/>
  <c r="C55" i="1"/>
  <c r="C59" i="1" s="1"/>
  <c r="G47" i="1"/>
  <c r="F47" i="1"/>
  <c r="E47" i="1"/>
  <c r="D47" i="1"/>
  <c r="C47" i="1"/>
  <c r="G26" i="1"/>
  <c r="G38" i="1" s="1"/>
  <c r="F26" i="1"/>
  <c r="F38" i="1" s="1"/>
  <c r="E26" i="1"/>
  <c r="E38" i="1" s="1"/>
  <c r="D26" i="1"/>
  <c r="D38" i="1" s="1"/>
  <c r="C26" i="1"/>
  <c r="C38" i="1" s="1"/>
  <c r="G24" i="1"/>
  <c r="F24" i="1"/>
  <c r="E24" i="1"/>
  <c r="D24" i="1"/>
  <c r="C24" i="1"/>
  <c r="C37" i="3" l="1"/>
  <c r="C93" i="3" s="1"/>
  <c r="G37" i="3"/>
  <c r="G49" i="3" s="1"/>
  <c r="D37" i="3"/>
  <c r="D49" i="3" s="1"/>
  <c r="F37" i="3"/>
  <c r="F49" i="3" s="1"/>
  <c r="E37" i="3"/>
  <c r="E49" i="3" s="1"/>
  <c r="D96" i="3"/>
  <c r="D46" i="3"/>
  <c r="D93" i="3"/>
  <c r="F96" i="3"/>
  <c r="E96" i="3"/>
  <c r="E93" i="3"/>
  <c r="C96" i="3"/>
  <c r="C46" i="3"/>
  <c r="G93" i="3"/>
  <c r="G96" i="3"/>
  <c r="C163" i="1"/>
  <c r="G163" i="1"/>
  <c r="F49" i="1"/>
  <c r="F88" i="1"/>
  <c r="D117" i="1"/>
  <c r="D163" i="1"/>
  <c r="D49" i="1"/>
  <c r="C49" i="1"/>
  <c r="C90" i="1" s="1"/>
  <c r="C170" i="1" s="1"/>
  <c r="G49" i="1"/>
  <c r="C87" i="1"/>
  <c r="C88" i="1" s="1"/>
  <c r="G87" i="1"/>
  <c r="G88" i="1" s="1"/>
  <c r="G90" i="1" s="1"/>
  <c r="G170" i="1" s="1"/>
  <c r="E117" i="1"/>
  <c r="E163" i="1"/>
  <c r="D88" i="1"/>
  <c r="E88" i="1"/>
  <c r="E49" i="1"/>
  <c r="E46" i="3" l="1"/>
  <c r="G98" i="3"/>
  <c r="G46" i="3"/>
  <c r="C49" i="3"/>
  <c r="C98" i="3" s="1"/>
  <c r="F46" i="3"/>
  <c r="F93" i="3"/>
  <c r="D97" i="3"/>
  <c r="D53" i="3"/>
  <c r="D54" i="3" s="1"/>
  <c r="D50" i="3"/>
  <c r="E50" i="3"/>
  <c r="E97" i="3"/>
  <c r="E53" i="3"/>
  <c r="E54" i="3" s="1"/>
  <c r="D98" i="3"/>
  <c r="E98" i="3"/>
  <c r="F97" i="3"/>
  <c r="F53" i="3"/>
  <c r="F54" i="3" s="1"/>
  <c r="F50" i="3"/>
  <c r="G97" i="3"/>
  <c r="G53" i="3"/>
  <c r="G54" i="3" s="1"/>
  <c r="G99" i="3" s="1"/>
  <c r="G50" i="3"/>
  <c r="F98" i="3"/>
  <c r="D90" i="1"/>
  <c r="D170" i="1" s="1"/>
  <c r="F90" i="1"/>
  <c r="F170" i="1" s="1"/>
  <c r="E90" i="1"/>
  <c r="E170" i="1" s="1"/>
  <c r="C53" i="3" l="1"/>
  <c r="C54" i="3" s="1"/>
  <c r="C97" i="3"/>
  <c r="C50" i="3"/>
  <c r="C99" i="3"/>
  <c r="D99" i="3"/>
  <c r="F99" i="3"/>
  <c r="E99" i="3"/>
</calcChain>
</file>

<file path=xl/sharedStrings.xml><?xml version="1.0" encoding="utf-8"?>
<sst xmlns="http://schemas.openxmlformats.org/spreadsheetml/2006/main" count="999" uniqueCount="400">
  <si>
    <t>Прогноза за приходите и разходите на нефинансовите предприятия за периода 2022-2024 г. и за активите и пасивите им към 31 декември на съответната година</t>
  </si>
  <si>
    <t>Прогноза за активите и пасивите</t>
  </si>
  <si>
    <t>хил. лева</t>
  </si>
  <si>
    <t>АКТИВ</t>
  </si>
  <si>
    <t xml:space="preserve">Раздели, групи, статии </t>
  </si>
  <si>
    <t>Код на реда</t>
  </si>
  <si>
    <t>Отчет</t>
  </si>
  <si>
    <t>Утвърден бюджет/План</t>
  </si>
  <si>
    <t>Прогноза</t>
  </si>
  <si>
    <t>2020 г.</t>
  </si>
  <si>
    <t>2021 г.</t>
  </si>
  <si>
    <t>2022 г.</t>
  </si>
  <si>
    <t>2023 г.</t>
  </si>
  <si>
    <t>2024 г.</t>
  </si>
  <si>
    <t>а</t>
  </si>
  <si>
    <t>б</t>
  </si>
  <si>
    <t>A. Записан, но невнесен капитал</t>
  </si>
  <si>
    <t>01000</t>
  </si>
  <si>
    <t>Б. Нетекущи (дълготрайни) активи</t>
  </si>
  <si>
    <t>I. Нематериални активи</t>
  </si>
  <si>
    <t>Продукти от развойна дейност</t>
  </si>
  <si>
    <t>02110</t>
  </si>
  <si>
    <t>Концесии, патенти, лицензии, търговски марки, програмни продукти и други подобни права и активи</t>
  </si>
  <si>
    <t>02120</t>
  </si>
  <si>
    <t>в това число:</t>
  </si>
  <si>
    <t xml:space="preserve">    За водноелектрически централи </t>
  </si>
  <si>
    <t>02121</t>
  </si>
  <si>
    <t xml:space="preserve">    За вятърни генератори </t>
  </si>
  <si>
    <t>02122</t>
  </si>
  <si>
    <t xml:space="preserve">    За слънчеви колектори </t>
  </si>
  <si>
    <t>02123</t>
  </si>
  <si>
    <t xml:space="preserve">    За термопомпи</t>
  </si>
  <si>
    <t>02124</t>
  </si>
  <si>
    <t>Търговска репутация</t>
  </si>
  <si>
    <t>02130</t>
  </si>
  <si>
    <t>Предоставени аванси и нематериални активи в процес на изграждане</t>
  </si>
  <si>
    <t>02140</t>
  </si>
  <si>
    <t>в т. ч. предоставени аванси</t>
  </si>
  <si>
    <t>02141</t>
  </si>
  <si>
    <t>Общо за група I</t>
  </si>
  <si>
    <t>02100</t>
  </si>
  <si>
    <t>II. Дълготрайни материални активи</t>
  </si>
  <si>
    <t>Земи и сгради</t>
  </si>
  <si>
    <t>02210</t>
  </si>
  <si>
    <t xml:space="preserve">Земи </t>
  </si>
  <si>
    <t>02211</t>
  </si>
  <si>
    <t>Сгради</t>
  </si>
  <si>
    <t>02212</t>
  </si>
  <si>
    <t>Машини, производствено оборудване и апаратура</t>
  </si>
  <si>
    <t>02220</t>
  </si>
  <si>
    <t>02221</t>
  </si>
  <si>
    <t>02222</t>
  </si>
  <si>
    <t>02223</t>
  </si>
  <si>
    <t>02224</t>
  </si>
  <si>
    <t>Съоръжения и други</t>
  </si>
  <si>
    <t>02230</t>
  </si>
  <si>
    <t xml:space="preserve">Предоставени аванси и дълготрайни материални активи в процес на изграждане </t>
  </si>
  <si>
    <t>02240</t>
  </si>
  <si>
    <t xml:space="preserve">   в т. ч. предоставени аванси </t>
  </si>
  <si>
    <t>02241</t>
  </si>
  <si>
    <t xml:space="preserve">Общо за група ІI </t>
  </si>
  <si>
    <t>02200</t>
  </si>
  <si>
    <t>III. Дългосрочни финансови активи</t>
  </si>
  <si>
    <t xml:space="preserve">Акции и дялове в предприятия от група </t>
  </si>
  <si>
    <t>02310</t>
  </si>
  <si>
    <t xml:space="preserve">Предоставени заеми на предприятия от група </t>
  </si>
  <si>
    <t>02320</t>
  </si>
  <si>
    <t>Акции и дялове в асоциирани и смесени предприятия</t>
  </si>
  <si>
    <t>02330</t>
  </si>
  <si>
    <t>Предоставени заеми, свързани с асоциирани и смесени предприятия</t>
  </si>
  <si>
    <t>02340</t>
  </si>
  <si>
    <t xml:space="preserve">Дългосрочни инвестиции </t>
  </si>
  <si>
    <t>02350</t>
  </si>
  <si>
    <t>Други заеми</t>
  </si>
  <si>
    <t>02360</t>
  </si>
  <si>
    <t xml:space="preserve">Изкупени собствени акции номинална стойност </t>
  </si>
  <si>
    <t>02370</t>
  </si>
  <si>
    <t>Общо за група III</t>
  </si>
  <si>
    <t>02300</t>
  </si>
  <si>
    <t xml:space="preserve">IV. Отсрочени данъци </t>
  </si>
  <si>
    <t>02400</t>
  </si>
  <si>
    <t xml:space="preserve">Общо за раздел Б </t>
  </si>
  <si>
    <t>02000</t>
  </si>
  <si>
    <t>В. Текущи (краткотрайни) активи</t>
  </si>
  <si>
    <t>І. Материални запаси</t>
  </si>
  <si>
    <t xml:space="preserve">Суровини и материали </t>
  </si>
  <si>
    <t>03110</t>
  </si>
  <si>
    <t>Незавършено производство</t>
  </si>
  <si>
    <t>03120</t>
  </si>
  <si>
    <t xml:space="preserve">   в т. ч. млади животни и животни за угояване и разплод </t>
  </si>
  <si>
    <t>03121</t>
  </si>
  <si>
    <t xml:space="preserve">Продукция и стоки </t>
  </si>
  <si>
    <t>03130</t>
  </si>
  <si>
    <t xml:space="preserve">    Продукция </t>
  </si>
  <si>
    <t>03131</t>
  </si>
  <si>
    <t xml:space="preserve">    Стоки</t>
  </si>
  <si>
    <t>03132</t>
  </si>
  <si>
    <t xml:space="preserve">Предоставени аванси </t>
  </si>
  <si>
    <t>03140</t>
  </si>
  <si>
    <t xml:space="preserve">Общо за група I </t>
  </si>
  <si>
    <t>03100</t>
  </si>
  <si>
    <t>II. Вземания</t>
  </si>
  <si>
    <t xml:space="preserve">Вземания от клиенти и доставчици </t>
  </si>
  <si>
    <t>03210</t>
  </si>
  <si>
    <t xml:space="preserve">    в т.ч. над 1 година </t>
  </si>
  <si>
    <t>03211</t>
  </si>
  <si>
    <t xml:space="preserve">Вземания от предприятия от група </t>
  </si>
  <si>
    <t>03220</t>
  </si>
  <si>
    <t>03221</t>
  </si>
  <si>
    <t xml:space="preserve">Вземания, свързани с асоциирани и смесени предприятия </t>
  </si>
  <si>
    <t>03230</t>
  </si>
  <si>
    <t>03231</t>
  </si>
  <si>
    <t xml:space="preserve">Други вземания </t>
  </si>
  <si>
    <t>03240</t>
  </si>
  <si>
    <t>03241</t>
  </si>
  <si>
    <t xml:space="preserve">Общо за група II </t>
  </si>
  <si>
    <t>03200</t>
  </si>
  <si>
    <t>III. Инвестиции</t>
  </si>
  <si>
    <t>03310</t>
  </si>
  <si>
    <t>03320</t>
  </si>
  <si>
    <t xml:space="preserve">Други инвестиции </t>
  </si>
  <si>
    <t>03330</t>
  </si>
  <si>
    <t xml:space="preserve">Общо за група III </t>
  </si>
  <si>
    <t>03300</t>
  </si>
  <si>
    <t>IV. Парични средства</t>
  </si>
  <si>
    <t xml:space="preserve">Kасови наличности и сметки в страната </t>
  </si>
  <si>
    <t>03410</t>
  </si>
  <si>
    <t xml:space="preserve">   Касови наличности в лева </t>
  </si>
  <si>
    <t>03411</t>
  </si>
  <si>
    <t xml:space="preserve">   Касови наличности във валута (левова равностойност) </t>
  </si>
  <si>
    <t>03412</t>
  </si>
  <si>
    <t xml:space="preserve">   Разплащателни сметки</t>
  </si>
  <si>
    <t>03413</t>
  </si>
  <si>
    <t xml:space="preserve">   Блокирани парични средства </t>
  </si>
  <si>
    <t>03414</t>
  </si>
  <si>
    <t xml:space="preserve">   Парични еквиваленти</t>
  </si>
  <si>
    <t>03415</t>
  </si>
  <si>
    <t xml:space="preserve">Касови наличности и сметки в чужбина </t>
  </si>
  <si>
    <t>03420</t>
  </si>
  <si>
    <t>03421</t>
  </si>
  <si>
    <t>03422</t>
  </si>
  <si>
    <t>03423</t>
  </si>
  <si>
    <t>03424</t>
  </si>
  <si>
    <t xml:space="preserve">Общо за група IV </t>
  </si>
  <si>
    <t>03400</t>
  </si>
  <si>
    <t xml:space="preserve">Общо за раздел В </t>
  </si>
  <si>
    <t>03000</t>
  </si>
  <si>
    <t>Г. Разходи за бъдещи периоди</t>
  </si>
  <si>
    <t>04000</t>
  </si>
  <si>
    <t xml:space="preserve">Сума на актива (А+Б+В+Г) </t>
  </si>
  <si>
    <t>04500</t>
  </si>
  <si>
    <t>ПАСИВ</t>
  </si>
  <si>
    <t>А. Собствен капитал</t>
  </si>
  <si>
    <t>I. Записан капитал</t>
  </si>
  <si>
    <t>05100</t>
  </si>
  <si>
    <t>Акционерен капитал</t>
  </si>
  <si>
    <t>05110</t>
  </si>
  <si>
    <t xml:space="preserve">   Котирани акции на финансовите пазари</t>
  </si>
  <si>
    <t>05111</t>
  </si>
  <si>
    <t xml:space="preserve">   Некотирани акции на финансовите пазари</t>
  </si>
  <si>
    <t>05112</t>
  </si>
  <si>
    <t xml:space="preserve">Други видове записан капитал </t>
  </si>
  <si>
    <t>05120</t>
  </si>
  <si>
    <t xml:space="preserve">ІІ. Премии от емисии </t>
  </si>
  <si>
    <t>05200</t>
  </si>
  <si>
    <t xml:space="preserve">ІІІ. Резерв от последващи оценки </t>
  </si>
  <si>
    <t>05300</t>
  </si>
  <si>
    <t xml:space="preserve">     в т. ч. резерв от последващи оценки на финансови инструменти </t>
  </si>
  <si>
    <t>05310</t>
  </si>
  <si>
    <t>IV. Резерви</t>
  </si>
  <si>
    <t xml:space="preserve">Законови резерви </t>
  </si>
  <si>
    <t>05410</t>
  </si>
  <si>
    <t xml:space="preserve">Резерв, свързан с изкупени собствени акции </t>
  </si>
  <si>
    <t>05420</t>
  </si>
  <si>
    <t xml:space="preserve">Резерв съгласно учредителен акт </t>
  </si>
  <si>
    <t>05430</t>
  </si>
  <si>
    <t xml:space="preserve">Други резерви </t>
  </si>
  <si>
    <t>05440</t>
  </si>
  <si>
    <t>Общо за група ІV</t>
  </si>
  <si>
    <t>05400</t>
  </si>
  <si>
    <t>V. Натрупана печалба (загуба) от минали години</t>
  </si>
  <si>
    <t xml:space="preserve">Неразпределена печалба </t>
  </si>
  <si>
    <t>05510</t>
  </si>
  <si>
    <t xml:space="preserve">Непокрита загуба </t>
  </si>
  <si>
    <t>05520</t>
  </si>
  <si>
    <t xml:space="preserve">Общо за група V </t>
  </si>
  <si>
    <t>05500</t>
  </si>
  <si>
    <t xml:space="preserve">VІ. Текуща печалба (загуба) </t>
  </si>
  <si>
    <t>05600</t>
  </si>
  <si>
    <t>Общо за раздел А</t>
  </si>
  <si>
    <t>05000</t>
  </si>
  <si>
    <t>Б. Провизии и сходни задължения</t>
  </si>
  <si>
    <t xml:space="preserve">Провизии за пенсии и други подобни задължения </t>
  </si>
  <si>
    <t>06100</t>
  </si>
  <si>
    <t>Провизии за данъци</t>
  </si>
  <si>
    <t>06200</t>
  </si>
  <si>
    <t xml:space="preserve">  в т.ч. отсрочени данъци</t>
  </si>
  <si>
    <t>06210</t>
  </si>
  <si>
    <t>Други провизии и сходни задължения</t>
  </si>
  <si>
    <t>06300</t>
  </si>
  <si>
    <t>Общо за раздел Б</t>
  </si>
  <si>
    <t>06000</t>
  </si>
  <si>
    <t>В. Задължения</t>
  </si>
  <si>
    <t>Облигационни заеми</t>
  </si>
  <si>
    <t>07100</t>
  </si>
  <si>
    <t xml:space="preserve">   До 1 година</t>
  </si>
  <si>
    <t>07101</t>
  </si>
  <si>
    <t xml:space="preserve">   Над 1 година </t>
  </si>
  <si>
    <t>07102</t>
  </si>
  <si>
    <t xml:space="preserve">   в това число:</t>
  </si>
  <si>
    <t xml:space="preserve">   Конвертируеми облигационни заеми</t>
  </si>
  <si>
    <t>07110</t>
  </si>
  <si>
    <t>07111</t>
  </si>
  <si>
    <t>07112</t>
  </si>
  <si>
    <t xml:space="preserve">Задължения към финансови предприятия </t>
  </si>
  <si>
    <t>07200</t>
  </si>
  <si>
    <t>07201</t>
  </si>
  <si>
    <t>07202</t>
  </si>
  <si>
    <t xml:space="preserve">Получени аванси </t>
  </si>
  <si>
    <t>07300</t>
  </si>
  <si>
    <t>07301</t>
  </si>
  <si>
    <t>07302</t>
  </si>
  <si>
    <t xml:space="preserve">Задължения към доставчици </t>
  </si>
  <si>
    <t>07400</t>
  </si>
  <si>
    <t>07401</t>
  </si>
  <si>
    <t>07402</t>
  </si>
  <si>
    <t xml:space="preserve">Задължения по полици </t>
  </si>
  <si>
    <t>07500</t>
  </si>
  <si>
    <t>07501</t>
  </si>
  <si>
    <t>07502</t>
  </si>
  <si>
    <t xml:space="preserve">Задължения към предприятия от група </t>
  </si>
  <si>
    <t>07600</t>
  </si>
  <si>
    <t>07601</t>
  </si>
  <si>
    <t>07602</t>
  </si>
  <si>
    <t>Задължения, свързани с асоциирани и смесени предприятия</t>
  </si>
  <si>
    <t>07700</t>
  </si>
  <si>
    <t>07701</t>
  </si>
  <si>
    <t>07702</t>
  </si>
  <si>
    <t xml:space="preserve">Други задължения </t>
  </si>
  <si>
    <t>07800</t>
  </si>
  <si>
    <t>07801</t>
  </si>
  <si>
    <t>07802</t>
  </si>
  <si>
    <t xml:space="preserve">   Към персонала</t>
  </si>
  <si>
    <t>07810</t>
  </si>
  <si>
    <t>07811</t>
  </si>
  <si>
    <t>07812</t>
  </si>
  <si>
    <t xml:space="preserve">   Осигурителни задължения </t>
  </si>
  <si>
    <t>07820</t>
  </si>
  <si>
    <t>07821</t>
  </si>
  <si>
    <t>07822</t>
  </si>
  <si>
    <t xml:space="preserve">   Данъчни задължения </t>
  </si>
  <si>
    <t>07830</t>
  </si>
  <si>
    <t>07831</t>
  </si>
  <si>
    <t>07832</t>
  </si>
  <si>
    <t>07000</t>
  </si>
  <si>
    <t xml:space="preserve">До 1 година </t>
  </si>
  <si>
    <t>07001</t>
  </si>
  <si>
    <t xml:space="preserve">Над 1 година </t>
  </si>
  <si>
    <t>07002</t>
  </si>
  <si>
    <t>Г. Финансирания и приходи за бъдещи периоди</t>
  </si>
  <si>
    <t>08000</t>
  </si>
  <si>
    <t xml:space="preserve">  Финансирания</t>
  </si>
  <si>
    <t>08001</t>
  </si>
  <si>
    <t xml:space="preserve">  Приходи за бъдещи периоди</t>
  </si>
  <si>
    <t>08002</t>
  </si>
  <si>
    <t xml:space="preserve">Сума на пасива (А+Б+В+Г) </t>
  </si>
  <si>
    <t>08500</t>
  </si>
  <si>
    <t>ДЗЗД "БИЗНЕС ИНКУБАТОР - БУРГАС"</t>
  </si>
  <si>
    <t>Прогноза за приходите и разходите</t>
  </si>
  <si>
    <t xml:space="preserve">Наименование на разходите </t>
  </si>
  <si>
    <t>А. Разходи</t>
  </si>
  <si>
    <t>І. Разходи за оперативна дейност</t>
  </si>
  <si>
    <t>Намаление на запасите от продукция и незавършено производство</t>
  </si>
  <si>
    <t>Разходи за суровини, материали и външни услуги</t>
  </si>
  <si>
    <t xml:space="preserve">  Суровини и материали</t>
  </si>
  <si>
    <t xml:space="preserve">  Външни услуги </t>
  </si>
  <si>
    <t xml:space="preserve">Разходи за персонала </t>
  </si>
  <si>
    <t xml:space="preserve">  Разходи за възнаграждения </t>
  </si>
  <si>
    <t xml:space="preserve">  Разходи за осигуровки </t>
  </si>
  <si>
    <t xml:space="preserve">   от тях: осигуровки, свързани с пенсии</t>
  </si>
  <si>
    <t xml:space="preserve">Разходи за амортизация и обезценка </t>
  </si>
  <si>
    <t xml:space="preserve">  Разходи за амортизация и обезценка на дълготрайни материални и нематериални активи </t>
  </si>
  <si>
    <t xml:space="preserve">    в това число:</t>
  </si>
  <si>
    <t xml:space="preserve">   Разходи за амортизация </t>
  </si>
  <si>
    <t xml:space="preserve">   Разходи от обезценка </t>
  </si>
  <si>
    <t xml:space="preserve">  Разходи от обезценка на текущи (краткотрайни) активи </t>
  </si>
  <si>
    <t xml:space="preserve">Други разходи </t>
  </si>
  <si>
    <t xml:space="preserve">  Балансова стойност на продадените активи </t>
  </si>
  <si>
    <t xml:space="preserve">  Провизии </t>
  </si>
  <si>
    <t>ІІ. Финансови разходи</t>
  </si>
  <si>
    <t xml:space="preserve">Разходи от обезценка на финансови активи, включително инвестициите, признати като текущи (краткосрочни) активи </t>
  </si>
  <si>
    <t xml:space="preserve">   в т.ч. отрицателни разлики от промяна на валутни курсове </t>
  </si>
  <si>
    <t xml:space="preserve">Разходи за лихви и други финансови разходи </t>
  </si>
  <si>
    <t xml:space="preserve">  Разходи, свързани с предприятия от група </t>
  </si>
  <si>
    <t xml:space="preserve">  Отрицателни разлики от операции с финансови активи </t>
  </si>
  <si>
    <t xml:space="preserve">Б. Печалба от обичайна дейност </t>
  </si>
  <si>
    <t xml:space="preserve">ІІІ. Извънредни разходи </t>
  </si>
  <si>
    <t xml:space="preserve">в т.ч. за природни и други бедствия </t>
  </si>
  <si>
    <t xml:space="preserve">Общо разходи (І + ІІ + ІІІ) </t>
  </si>
  <si>
    <t xml:space="preserve">В. Счетоводна печалба (общо приходи - общо разходи) </t>
  </si>
  <si>
    <t xml:space="preserve">ІV. Разходи за данъци от печалбата </t>
  </si>
  <si>
    <t xml:space="preserve">V. Други данъци, алтернативни на корпоративния данък </t>
  </si>
  <si>
    <t xml:space="preserve">Г. Печалба (В - ІV - V) </t>
  </si>
  <si>
    <t xml:space="preserve">Всичко (Общо разходи + ІV + V + Г) </t>
  </si>
  <si>
    <t>А. Приходи</t>
  </si>
  <si>
    <t>І. Приходи от оперативна дейност</t>
  </si>
  <si>
    <t xml:space="preserve">Нетни приходи от продажби </t>
  </si>
  <si>
    <t xml:space="preserve">  Продукция </t>
  </si>
  <si>
    <t xml:space="preserve">  Стоки </t>
  </si>
  <si>
    <t xml:space="preserve">  Услуги </t>
  </si>
  <si>
    <t xml:space="preserve">   Приходи от търговско-посредническа дейност </t>
  </si>
  <si>
    <t xml:space="preserve">   Приходи от наеми </t>
  </si>
  <si>
    <t xml:space="preserve">   Приходи от промишлени услуги, вкл. на ишлеме </t>
  </si>
  <si>
    <t xml:space="preserve">Увеличение на запасите от продукция и незавършено производство </t>
  </si>
  <si>
    <t xml:space="preserve">Разходи за придобиване на активи по стопански начин </t>
  </si>
  <si>
    <t xml:space="preserve">По договор с НЗОК </t>
  </si>
  <si>
    <t xml:space="preserve">Приходи от населението* </t>
  </si>
  <si>
    <t xml:space="preserve">Други приходи </t>
  </si>
  <si>
    <t xml:space="preserve">   Приходи от финансирания </t>
  </si>
  <si>
    <t xml:space="preserve">   от тях:</t>
  </si>
  <si>
    <t xml:space="preserve">   от централния бюджет</t>
  </si>
  <si>
    <t xml:space="preserve">   от общински бюджети</t>
  </si>
  <si>
    <t xml:space="preserve">   от ЕС</t>
  </si>
  <si>
    <t xml:space="preserve">   от други източници</t>
  </si>
  <si>
    <t xml:space="preserve">  Приходи от продажби на суровини и материали </t>
  </si>
  <si>
    <t xml:space="preserve">  Приходи от продажби на дълготрайни активи </t>
  </si>
  <si>
    <t>ІІ. Финансови приходи</t>
  </si>
  <si>
    <t xml:space="preserve">Приходи от участия в дъщерни, асоциирани и смесени предприятия </t>
  </si>
  <si>
    <t xml:space="preserve">   в т. ч. приходи от участия в предприятия от група </t>
  </si>
  <si>
    <t xml:space="preserve">Приходи от други инвестиции и заеми, признати като нетекущи (дългосрочни) активи </t>
  </si>
  <si>
    <t xml:space="preserve">   в т. ч. приходи от предприятия от група </t>
  </si>
  <si>
    <t>Други лихви и финансови приходи</t>
  </si>
  <si>
    <t xml:space="preserve">  Приходи от предприятия от група </t>
  </si>
  <si>
    <t xml:space="preserve">  Положителни разлики от операции с финансови активи </t>
  </si>
  <si>
    <t xml:space="preserve">  Положителни разлики от промяна на валутни курсове </t>
  </si>
  <si>
    <t xml:space="preserve">Б. Загуба от обичайна дейност </t>
  </si>
  <si>
    <t xml:space="preserve">ІІІ. Извънредни приходи </t>
  </si>
  <si>
    <t xml:space="preserve">в т.ч. получени застрахователни обезщетения </t>
  </si>
  <si>
    <t xml:space="preserve">Общо приходи (І + ІІ + ІІІ) </t>
  </si>
  <si>
    <t xml:space="preserve">В. Счетоводна загуба (общо приходи - общо разходи) </t>
  </si>
  <si>
    <t xml:space="preserve">Г. Загуба (В + ІV + V ) </t>
  </si>
  <si>
    <t xml:space="preserve">Всичко (Общо приходи + Г) </t>
  </si>
  <si>
    <t>* Само заплатените от пациентите услуги.</t>
  </si>
  <si>
    <t>Информация за лицата от подсектор „Местно управление“</t>
  </si>
  <si>
    <t>Утвърден бюджет/ План</t>
  </si>
  <si>
    <t>На начислена основа</t>
  </si>
  <si>
    <t>лева</t>
  </si>
  <si>
    <t xml:space="preserve">Разходи за лихви </t>
  </si>
  <si>
    <t xml:space="preserve">Разчети </t>
  </si>
  <si>
    <t>Общо</t>
  </si>
  <si>
    <t>1. По заеми преди 01.01.</t>
  </si>
  <si>
    <t>2. По нови заеми</t>
  </si>
  <si>
    <t xml:space="preserve">Допълнителни забележки и уточнения: 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</si>
  <si>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2022–2024 г.</t>
  </si>
  <si>
    <t>Нови заеми</t>
  </si>
  <si>
    <t>1. 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</si>
  <si>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</si>
  <si>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</si>
  <si>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</si>
  <si>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</si>
  <si>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1.1. По договори преди 01.01.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</si>
  <si>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</si>
  <si>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</si>
  <si>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</si>
  <si>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</si>
  <si>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</si>
  <si>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</si>
  <si>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 xml:space="preserve">Левовата равностойност на получени заеми/извършени погашения във валута, различна от лева, се изчислява по курс на БНБ </t>
  </si>
  <si>
    <t>за съответната валута към датата на извършване на операцията.</t>
  </si>
  <si>
    <t>Прогноза за нов дълг и финансиране чрез заеми на база действащи договори и намерения за поемане на задължения по нови заеми за периода 2022–2024 г.</t>
  </si>
  <si>
    <t>Прогноза за намерения за поемане на задължения чрез договори за финансов лизинг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</si>
  <si>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</si>
  <si>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</si>
  <si>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Първоначална вноска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</si>
  <si>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</si>
  <si>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</si>
  <si>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Периодичност на погашенията /месец; тримесечие; полугодие; година или друга периодичност/</t>
  </si>
  <si>
    <t>Погасителна вноска</t>
  </si>
  <si>
    <t xml:space="preserve">Лихвен процент </t>
  </si>
  <si>
    <t>Размер на първоначалната вноска по лизинга (% от стойноста на актива)</t>
  </si>
  <si>
    <t>Дата на плащане на първоначалната вноска</t>
  </si>
  <si>
    <t>Главница</t>
  </si>
  <si>
    <t>Лихва</t>
  </si>
  <si>
    <t>1</t>
  </si>
  <si>
    <t>2</t>
  </si>
  <si>
    <t>3</t>
  </si>
  <si>
    <t>4.1</t>
  </si>
  <si>
    <t>4.2</t>
  </si>
  <si>
    <t>5</t>
  </si>
  <si>
    <t>6</t>
  </si>
  <si>
    <t>7</t>
  </si>
  <si>
    <t>8.1</t>
  </si>
  <si>
    <t>8.2</t>
  </si>
  <si>
    <t>9</t>
  </si>
  <si>
    <r>
      <t xml:space="preserve"> и други форми на дълг за п</t>
    </r>
    <r>
      <rPr>
        <b/>
        <sz val="10"/>
        <rFont val="Times New Roman"/>
        <family val="1"/>
        <charset val="204"/>
      </rPr>
      <t>ериода 2022–2024</t>
    </r>
    <r>
      <rPr>
        <b/>
        <sz val="10"/>
        <color indexed="8"/>
        <rFont val="Times New Roman"/>
        <family val="1"/>
        <charset val="204"/>
      </rPr>
      <t xml:space="preserve"> г. </t>
    </r>
  </si>
  <si>
    <t>ЦЕНТЪР ЗА ПСИХИЧНО ЗДРАВЕ ПРОФ.Д-Р ИВАН ТЕМКОВ - БУРГАС ЕООД</t>
  </si>
  <si>
    <t>"ЦЕНТЪР ЗА ПСИХИЧНО ЗДРАВЕ ПРОФ. Д-Р ИВАН ТЕМКОВ - БУРГАС" ЕООД</t>
  </si>
  <si>
    <t>Х</t>
  </si>
  <si>
    <t xml:space="preserve"> и други форми на дълг за периода 2022–2024 г. </t>
  </si>
  <si>
    <t xml:space="preserve">            Приложение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</si>
</sst>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29">
    <xf numFmtId="0" fontId="0" fillId="0" borderId="0" xfId="0"/>
    <xf numFmtId="49" fontId="2" fillId="0" borderId="0" xfId="1" applyNumberFormat="1" applyFill="1" applyAlignment="1">
      <alignment horizontal="center"/>
    </xf>
    <xf numFmtId="0" fontId="2" fillId="0" borderId="0" xfId="1" applyFill="1"/>
    <xf numFmtId="0" fontId="4" fillId="0" borderId="0" xfId="1" applyFont="1" applyFill="1"/>
    <xf numFmtId="0" fontId="4" fillId="0" borderId="4" xfId="1" applyFont="1" applyFill="1" applyBorder="1" applyAlignment="1">
      <alignment horizontal="center"/>
    </xf>
    <xf numFmtId="49" fontId="4" fillId="0" borderId="5" xfId="1" applyNumberFormat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wrapText="1" shrinkToFit="1"/>
    </xf>
    <xf numFmtId="0" fontId="4" fillId="0" borderId="6" xfId="1" applyFont="1" applyFill="1" applyBorder="1" applyAlignment="1">
      <alignment horizontal="center" wrapText="1" shrinkToFit="1"/>
    </xf>
    <xf numFmtId="0" fontId="4" fillId="0" borderId="7" xfId="1" applyFont="1" applyFill="1" applyBorder="1" applyAlignment="1">
      <alignment horizontal="center"/>
    </xf>
    <xf numFmtId="49" fontId="4" fillId="0" borderId="8" xfId="1" applyNumberFormat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0" borderId="13" xfId="1" applyFont="1" applyFill="1" applyBorder="1" applyAlignment="1">
      <alignment wrapText="1"/>
    </xf>
    <xf numFmtId="49" fontId="4" fillId="0" borderId="14" xfId="1" applyNumberFormat="1" applyFont="1" applyFill="1" applyBorder="1" applyAlignment="1">
      <alignment horizontal="center"/>
    </xf>
    <xf numFmtId="0" fontId="2" fillId="0" borderId="14" xfId="1" applyFill="1" applyBorder="1" applyProtection="1">
      <protection locked="0"/>
    </xf>
    <xf numFmtId="0" fontId="2" fillId="0" borderId="15" xfId="1" applyFill="1" applyBorder="1" applyProtection="1">
      <protection locked="0"/>
    </xf>
    <xf numFmtId="0" fontId="4" fillId="0" borderId="4" xfId="1" applyFont="1" applyFill="1" applyBorder="1" applyAlignment="1">
      <alignment wrapText="1"/>
    </xf>
    <xf numFmtId="49" fontId="2" fillId="0" borderId="5" xfId="1" applyNumberFormat="1" applyFill="1" applyBorder="1" applyAlignment="1">
      <alignment horizontal="center"/>
    </xf>
    <xf numFmtId="0" fontId="2" fillId="0" borderId="5" xfId="1" applyFill="1" applyBorder="1" applyProtection="1">
      <protection locked="0"/>
    </xf>
    <xf numFmtId="0" fontId="2" fillId="0" borderId="6" xfId="1" applyFill="1" applyBorder="1" applyProtection="1">
      <protection locked="0"/>
    </xf>
    <xf numFmtId="0" fontId="2" fillId="0" borderId="4" xfId="1" applyFill="1" applyBorder="1" applyAlignment="1">
      <alignment wrapText="1"/>
    </xf>
    <xf numFmtId="0" fontId="2" fillId="0" borderId="4" xfId="1" applyFont="1" applyFill="1" applyBorder="1" applyAlignment="1">
      <alignment wrapText="1"/>
    </xf>
    <xf numFmtId="0" fontId="2" fillId="0" borderId="5" xfId="1" applyFont="1" applyFill="1" applyBorder="1" applyProtection="1">
      <protection locked="0"/>
    </xf>
    <xf numFmtId="0" fontId="4" fillId="0" borderId="5" xfId="1" applyFont="1" applyFill="1" applyBorder="1"/>
    <xf numFmtId="0" fontId="4" fillId="0" borderId="6" xfId="1" applyFont="1" applyFill="1" applyBorder="1"/>
    <xf numFmtId="49" fontId="2" fillId="0" borderId="14" xfId="1" applyNumberFormat="1" applyFill="1" applyBorder="1" applyAlignment="1">
      <alignment horizontal="center"/>
    </xf>
    <xf numFmtId="0" fontId="4" fillId="0" borderId="5" xfId="1" applyFont="1" applyFill="1" applyBorder="1" applyProtection="1">
      <protection locked="0"/>
    </xf>
    <xf numFmtId="0" fontId="4" fillId="0" borderId="6" xfId="1" applyFont="1" applyFill="1" applyBorder="1" applyProtection="1">
      <protection locked="0"/>
    </xf>
    <xf numFmtId="0" fontId="4" fillId="0" borderId="7" xfId="1" applyFont="1" applyFill="1" applyBorder="1" applyAlignment="1">
      <alignment wrapText="1"/>
    </xf>
    <xf numFmtId="0" fontId="4" fillId="0" borderId="8" xfId="1" applyFont="1" applyFill="1" applyBorder="1"/>
    <xf numFmtId="0" fontId="4" fillId="0" borderId="9" xfId="1" applyFont="1" applyFill="1" applyBorder="1"/>
    <xf numFmtId="0" fontId="2" fillId="0" borderId="14" xfId="1" applyFill="1" applyBorder="1"/>
    <xf numFmtId="0" fontId="2" fillId="0" borderId="15" xfId="1" applyFill="1" applyBorder="1"/>
    <xf numFmtId="0" fontId="2" fillId="0" borderId="5" xfId="1" applyFill="1" applyBorder="1" applyProtection="1"/>
    <xf numFmtId="0" fontId="4" fillId="0" borderId="4" xfId="1" quotePrefix="1" applyFont="1" applyFill="1" applyBorder="1" applyAlignment="1">
      <alignment horizontal="left" wrapText="1"/>
    </xf>
    <xf numFmtId="0" fontId="4" fillId="0" borderId="13" xfId="1" quotePrefix="1" applyFont="1" applyFill="1" applyBorder="1" applyAlignment="1">
      <alignment horizontal="left" wrapText="1"/>
    </xf>
    <xf numFmtId="0" fontId="4" fillId="0" borderId="14" xfId="1" applyFont="1" applyFill="1" applyBorder="1"/>
    <xf numFmtId="0" fontId="4" fillId="0" borderId="15" xfId="1" applyFont="1" applyFill="1" applyBorder="1"/>
    <xf numFmtId="49" fontId="2" fillId="0" borderId="0" xfId="1" applyNumberFormat="1" applyFill="1" applyBorder="1" applyAlignment="1">
      <alignment horizontal="center"/>
    </xf>
    <xf numFmtId="49" fontId="4" fillId="0" borderId="16" xfId="1" applyNumberFormat="1" applyFont="1" applyFill="1" applyBorder="1" applyAlignment="1">
      <alignment horizontal="center"/>
    </xf>
    <xf numFmtId="49" fontId="2" fillId="0" borderId="16" xfId="1" applyNumberFormat="1" applyFill="1" applyBorder="1" applyAlignment="1">
      <alignment horizontal="center"/>
    </xf>
    <xf numFmtId="0" fontId="2" fillId="0" borderId="5" xfId="1" applyFill="1" applyBorder="1"/>
    <xf numFmtId="0" fontId="4" fillId="0" borderId="7" xfId="1" applyFont="1" applyFill="1" applyBorder="1"/>
    <xf numFmtId="0" fontId="4" fillId="0" borderId="0" xfId="0" applyFont="1" applyFill="1"/>
    <xf numFmtId="0" fontId="4" fillId="0" borderId="8" xfId="0" quotePrefix="1" applyFont="1" applyFill="1" applyBorder="1" applyAlignment="1">
      <alignment horizontal="center"/>
    </xf>
    <xf numFmtId="0" fontId="4" fillId="0" borderId="9" xfId="0" quotePrefix="1" applyFont="1" applyFill="1" applyBorder="1" applyAlignment="1">
      <alignment horizontal="center"/>
    </xf>
    <xf numFmtId="0" fontId="4" fillId="0" borderId="0" xfId="1" applyFont="1" applyFill="1" applyAlignment="1">
      <alignment horizontal="left" wrapText="1" shrinkToFit="1"/>
    </xf>
    <xf numFmtId="0" fontId="2" fillId="0" borderId="0" xfId="1" applyFill="1" applyAlignment="1">
      <alignment horizontal="left" wrapText="1" shrinkToFit="1"/>
    </xf>
    <xf numFmtId="0" fontId="5" fillId="2" borderId="0" xfId="0" quotePrefix="1" applyFont="1" applyFill="1" applyBorder="1" applyAlignment="1" applyProtection="1">
      <alignment horizontal="left"/>
      <protection locked="0"/>
    </xf>
    <xf numFmtId="0" fontId="4" fillId="0" borderId="0" xfId="2" applyFont="1" applyFill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 shrinkToFit="1"/>
    </xf>
    <xf numFmtId="0" fontId="4" fillId="0" borderId="6" xfId="0" applyFont="1" applyFill="1" applyBorder="1" applyAlignment="1">
      <alignment horizontal="center" wrapText="1" shrinkToFi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0" fillId="0" borderId="13" xfId="0" applyFill="1" applyBorder="1"/>
    <xf numFmtId="0" fontId="0" fillId="0" borderId="14" xfId="0" applyFill="1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4" fillId="0" borderId="4" xfId="0" applyFont="1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5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5" xfId="0" applyFont="1" applyFill="1" applyBorder="1" applyProtection="1">
      <protection locked="0"/>
    </xf>
    <xf numFmtId="0" fontId="4" fillId="0" borderId="6" xfId="0" applyFont="1" applyFill="1" applyBorder="1" applyProtection="1">
      <protection locked="0"/>
    </xf>
    <xf numFmtId="0" fontId="0" fillId="0" borderId="5" xfId="0" applyFill="1" applyBorder="1" applyProtection="1"/>
    <xf numFmtId="0" fontId="0" fillId="0" borderId="6" xfId="0" applyFill="1" applyBorder="1" applyProtection="1"/>
    <xf numFmtId="0" fontId="6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/>
    </xf>
    <xf numFmtId="0" fontId="0" fillId="0" borderId="8" xfId="0" applyFill="1" applyBorder="1"/>
    <xf numFmtId="0" fontId="0" fillId="0" borderId="9" xfId="0" applyFill="1" applyBorder="1"/>
    <xf numFmtId="0" fontId="7" fillId="0" borderId="0" xfId="0" applyFont="1" applyFill="1" applyAlignment="1">
      <alignment wrapText="1"/>
    </xf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0" fillId="2" borderId="0" xfId="0" quotePrefix="1" applyFont="1" applyFill="1" applyBorder="1" applyAlignment="1" applyProtection="1">
      <alignment horizontal="left"/>
      <protection locked="0"/>
    </xf>
    <xf numFmtId="0" fontId="11" fillId="2" borderId="0" xfId="0" quotePrefix="1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12" fillId="2" borderId="0" xfId="0" applyFont="1" applyFill="1"/>
    <xf numFmtId="0" fontId="3" fillId="0" borderId="0" xfId="2" quotePrefix="1" applyFont="1" applyFill="1" applyAlignment="1">
      <alignment horizontal="left"/>
    </xf>
    <xf numFmtId="0" fontId="2" fillId="0" borderId="0" xfId="2" applyFill="1" applyAlignment="1">
      <alignment horizontal="center"/>
    </xf>
    <xf numFmtId="0" fontId="2" fillId="0" borderId="0" xfId="2" applyFill="1"/>
    <xf numFmtId="0" fontId="4" fillId="0" borderId="0" xfId="2" quotePrefix="1" applyFont="1" applyFill="1" applyAlignment="1">
      <alignment horizontal="left"/>
    </xf>
    <xf numFmtId="0" fontId="2" fillId="0" borderId="0" xfId="2" applyFill="1" applyAlignment="1">
      <alignment horizontal="left"/>
    </xf>
    <xf numFmtId="0" fontId="4" fillId="0" borderId="0" xfId="2" applyFont="1" applyFill="1" applyAlignment="1">
      <alignment horizontal="center"/>
    </xf>
    <xf numFmtId="0" fontId="2" fillId="0" borderId="0" xfId="2" applyFill="1" applyBorder="1"/>
    <xf numFmtId="0" fontId="4" fillId="0" borderId="2" xfId="0" applyFont="1" applyFill="1" applyBorder="1" applyAlignment="1">
      <alignment horizontal="center" wrapText="1"/>
    </xf>
    <xf numFmtId="0" fontId="5" fillId="2" borderId="0" xfId="3" quotePrefix="1" applyFont="1" applyFill="1" applyBorder="1" applyAlignment="1" applyProtection="1">
      <alignment horizontal="left"/>
      <protection locked="0"/>
    </xf>
    <xf numFmtId="0" fontId="13" fillId="0" borderId="0" xfId="1" applyFont="1"/>
    <xf numFmtId="0" fontId="14" fillId="2" borderId="0" xfId="1" quotePrefix="1" applyFont="1" applyFill="1" applyAlignment="1">
      <alignment horizontal="right"/>
    </xf>
    <xf numFmtId="0" fontId="13" fillId="0" borderId="0" xfId="1" applyFont="1" applyFill="1"/>
    <xf numFmtId="0" fontId="15" fillId="0" borderId="0" xfId="1" applyFont="1" applyAlignment="1">
      <alignment horizontal="centerContinuous" vertical="justify"/>
    </xf>
    <xf numFmtId="0" fontId="11" fillId="0" borderId="0" xfId="1" applyFont="1"/>
    <xf numFmtId="0" fontId="16" fillId="0" borderId="0" xfId="1" applyFont="1" applyAlignment="1">
      <alignment horizontal="right"/>
    </xf>
    <xf numFmtId="0" fontId="11" fillId="0" borderId="17" xfId="1" applyFont="1" applyBorder="1" applyAlignment="1">
      <alignment horizontal="center" vertical="justify"/>
    </xf>
    <xf numFmtId="0" fontId="11" fillId="0" borderId="18" xfId="1" applyFont="1" applyBorder="1" applyAlignment="1">
      <alignment horizontal="center" vertical="justify"/>
    </xf>
    <xf numFmtId="0" fontId="11" fillId="0" borderId="19" xfId="1" applyFont="1" applyBorder="1" applyAlignment="1">
      <alignment horizontal="center" vertical="justify"/>
    </xf>
    <xf numFmtId="0" fontId="13" fillId="3" borderId="4" xfId="1" applyFont="1" applyFill="1" applyBorder="1" applyAlignment="1">
      <alignment horizontal="center" vertical="justify"/>
    </xf>
    <xf numFmtId="0" fontId="11" fillId="3" borderId="5" xfId="1" applyFont="1" applyFill="1" applyBorder="1" applyAlignment="1">
      <alignment horizontal="center" vertical="justify"/>
    </xf>
    <xf numFmtId="0" fontId="11" fillId="3" borderId="20" xfId="1" applyFont="1" applyFill="1" applyBorder="1" applyAlignment="1">
      <alignment horizontal="center" vertical="justify"/>
    </xf>
    <xf numFmtId="0" fontId="11" fillId="3" borderId="6" xfId="1" applyFont="1" applyFill="1" applyBorder="1" applyAlignment="1">
      <alignment horizontal="center" vertical="justify"/>
    </xf>
    <xf numFmtId="0" fontId="11" fillId="3" borderId="4" xfId="1" applyFont="1" applyFill="1" applyBorder="1" applyAlignment="1">
      <alignment horizontal="center" vertical="justify"/>
    </xf>
    <xf numFmtId="4" fontId="11" fillId="3" borderId="5" xfId="1" applyNumberFormat="1" applyFont="1" applyFill="1" applyBorder="1" applyAlignment="1">
      <alignment horizontal="right" vertical="justify"/>
    </xf>
    <xf numFmtId="4" fontId="11" fillId="3" borderId="6" xfId="1" applyNumberFormat="1" applyFont="1" applyFill="1" applyBorder="1" applyAlignment="1">
      <alignment horizontal="right" vertical="justify"/>
    </xf>
    <xf numFmtId="0" fontId="13" fillId="0" borderId="4" xfId="1" applyFont="1" applyBorder="1" applyAlignment="1">
      <alignment horizontal="left" vertical="justify"/>
    </xf>
    <xf numFmtId="0" fontId="13" fillId="0" borderId="5" xfId="1" applyFont="1" applyBorder="1" applyAlignment="1">
      <alignment horizontal="center"/>
    </xf>
    <xf numFmtId="0" fontId="13" fillId="0" borderId="5" xfId="1" applyFont="1" applyBorder="1"/>
    <xf numFmtId="0" fontId="13" fillId="0" borderId="6" xfId="1" applyFont="1" applyBorder="1"/>
    <xf numFmtId="0" fontId="13" fillId="0" borderId="7" xfId="1" applyFont="1" applyBorder="1" applyAlignment="1">
      <alignment horizontal="left" vertical="justify"/>
    </xf>
    <xf numFmtId="0" fontId="13" fillId="0" borderId="8" xfId="1" applyFont="1" applyBorder="1"/>
    <xf numFmtId="0" fontId="13" fillId="0" borderId="9" xfId="1" applyFont="1" applyBorder="1"/>
    <xf numFmtId="0" fontId="17" fillId="0" borderId="0" xfId="3" applyFont="1"/>
    <xf numFmtId="0" fontId="12" fillId="0" borderId="0" xfId="3" applyFont="1" applyFill="1" applyBorder="1"/>
    <xf numFmtId="0" fontId="11" fillId="3" borderId="1" xfId="1" applyFont="1" applyFill="1" applyBorder="1" applyAlignment="1">
      <alignment horizontal="center" vertical="justify"/>
    </xf>
    <xf numFmtId="0" fontId="11" fillId="3" borderId="18" xfId="1" applyFont="1" applyFill="1" applyBorder="1" applyAlignment="1">
      <alignment horizontal="center" vertical="justify"/>
    </xf>
    <xf numFmtId="0" fontId="11" fillId="3" borderId="19" xfId="1" applyFont="1" applyFill="1" applyBorder="1" applyAlignment="1">
      <alignment horizontal="center" vertical="justify"/>
    </xf>
    <xf numFmtId="0" fontId="13" fillId="3" borderId="21" xfId="1" applyFont="1" applyFill="1" applyBorder="1" applyAlignment="1">
      <alignment horizontal="center" vertical="justify"/>
    </xf>
    <xf numFmtId="0" fontId="11" fillId="3" borderId="22" xfId="1" applyFont="1" applyFill="1" applyBorder="1" applyAlignment="1">
      <alignment horizontal="center" vertical="justify"/>
    </xf>
    <xf numFmtId="0" fontId="11" fillId="3" borderId="21" xfId="1" applyFont="1" applyFill="1" applyBorder="1" applyAlignment="1">
      <alignment horizontal="center" vertical="justify"/>
    </xf>
    <xf numFmtId="0" fontId="13" fillId="0" borderId="21" xfId="1" applyFont="1" applyBorder="1"/>
    <xf numFmtId="0" fontId="13" fillId="0" borderId="20" xfId="1" applyFont="1" applyBorder="1"/>
    <xf numFmtId="0" fontId="13" fillId="0" borderId="22" xfId="1" applyFont="1" applyBorder="1"/>
    <xf numFmtId="0" fontId="13" fillId="0" borderId="10" xfId="1" applyFont="1" applyBorder="1"/>
    <xf numFmtId="0" fontId="13" fillId="0" borderId="23" xfId="1" applyFont="1" applyBorder="1"/>
    <xf numFmtId="0" fontId="13" fillId="0" borderId="24" xfId="1" applyFont="1" applyBorder="1"/>
    <xf numFmtId="0" fontId="13" fillId="0" borderId="0" xfId="1" applyFont="1" applyBorder="1"/>
    <xf numFmtId="0" fontId="13" fillId="0" borderId="0" xfId="1" applyFont="1" applyBorder="1" applyAlignment="1">
      <alignment horizontal="center"/>
    </xf>
    <xf numFmtId="0" fontId="13" fillId="0" borderId="28" xfId="1" applyFont="1" applyBorder="1" applyAlignment="1">
      <alignment horizontal="center" vertical="justify"/>
    </xf>
    <xf numFmtId="0" fontId="11" fillId="0" borderId="26" xfId="1" applyFont="1" applyBorder="1" applyAlignment="1">
      <alignment horizontal="center" vertical="justify"/>
    </xf>
    <xf numFmtId="0" fontId="11" fillId="0" borderId="27" xfId="1" applyFont="1" applyBorder="1" applyAlignment="1">
      <alignment horizontal="center" vertical="justify"/>
    </xf>
    <xf numFmtId="0" fontId="13" fillId="3" borderId="29" xfId="1" applyFont="1" applyFill="1" applyBorder="1" applyAlignment="1">
      <alignment horizontal="left" vertical="justify"/>
    </xf>
    <xf numFmtId="0" fontId="18" fillId="0" borderId="1" xfId="1" applyFont="1" applyBorder="1" applyAlignment="1">
      <alignment horizontal="left" vertical="justify"/>
    </xf>
    <xf numFmtId="0" fontId="18" fillId="0" borderId="2" xfId="1" applyFont="1" applyFill="1" applyBorder="1"/>
    <xf numFmtId="0" fontId="18" fillId="0" borderId="3" xfId="1" applyFont="1" applyFill="1" applyBorder="1"/>
    <xf numFmtId="0" fontId="18" fillId="0" borderId="4" xfId="1" applyFont="1" applyBorder="1" applyAlignment="1">
      <alignment horizontal="left" vertical="justify"/>
    </xf>
    <xf numFmtId="0" fontId="18" fillId="0" borderId="5" xfId="1" applyFont="1" applyFill="1" applyBorder="1"/>
    <xf numFmtId="0" fontId="18" fillId="0" borderId="6" xfId="1" applyFont="1" applyFill="1" applyBorder="1"/>
    <xf numFmtId="0" fontId="13" fillId="0" borderId="5" xfId="1" applyFont="1" applyFill="1" applyBorder="1"/>
    <xf numFmtId="0" fontId="13" fillId="0" borderId="6" xfId="1" applyFont="1" applyFill="1" applyBorder="1"/>
    <xf numFmtId="0" fontId="13" fillId="0" borderId="4" xfId="1" applyFont="1" applyBorder="1" applyAlignment="1">
      <alignment horizontal="left" vertical="justify" indent="2"/>
    </xf>
    <xf numFmtId="0" fontId="13" fillId="0" borderId="4" xfId="1" applyFont="1" applyBorder="1" applyAlignment="1">
      <alignment horizontal="left"/>
    </xf>
    <xf numFmtId="0" fontId="18" fillId="0" borderId="4" xfId="1" applyFont="1" applyBorder="1" applyAlignment="1">
      <alignment horizontal="left" wrapText="1"/>
    </xf>
    <xf numFmtId="0" fontId="19" fillId="0" borderId="4" xfId="1" applyFont="1" applyBorder="1" applyAlignment="1">
      <alignment horizontal="left"/>
    </xf>
    <xf numFmtId="0" fontId="18" fillId="3" borderId="4" xfId="1" applyFont="1" applyFill="1" applyBorder="1" applyAlignment="1">
      <alignment horizontal="center" vertical="justify"/>
    </xf>
    <xf numFmtId="0" fontId="13" fillId="3" borderId="5" xfId="1" applyFont="1" applyFill="1" applyBorder="1"/>
    <xf numFmtId="0" fontId="13" fillId="3" borderId="6" xfId="1" applyFont="1" applyFill="1" applyBorder="1"/>
    <xf numFmtId="0" fontId="13" fillId="0" borderId="7" xfId="1" applyFont="1" applyBorder="1"/>
    <xf numFmtId="0" fontId="20" fillId="0" borderId="0" xfId="1" applyFont="1"/>
    <xf numFmtId="0" fontId="13" fillId="0" borderId="0" xfId="1" applyFont="1" applyAlignment="1">
      <alignment horizontal="left"/>
    </xf>
    <xf numFmtId="0" fontId="12" fillId="2" borderId="0" xfId="3" applyFont="1" applyFill="1"/>
    <xf numFmtId="0" fontId="21" fillId="2" borderId="0" xfId="3" applyFont="1" applyFill="1" applyAlignment="1">
      <alignment horizontal="centerContinuous" vertical="center"/>
    </xf>
    <xf numFmtId="0" fontId="22" fillId="2" borderId="0" xfId="3" applyFont="1" applyFill="1" applyAlignment="1">
      <alignment horizontal="centerContinuous"/>
    </xf>
    <xf numFmtId="0" fontId="22" fillId="2" borderId="0" xfId="3" applyFont="1" applyFill="1"/>
    <xf numFmtId="0" fontId="11" fillId="2" borderId="0" xfId="3" applyFont="1" applyFill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12" fillId="0" borderId="0" xfId="3" applyFont="1"/>
    <xf numFmtId="0" fontId="23" fillId="2" borderId="30" xfId="3" applyFont="1" applyFill="1" applyBorder="1" applyAlignment="1">
      <alignment horizontal="center"/>
    </xf>
    <xf numFmtId="0" fontId="12" fillId="0" borderId="0" xfId="3" applyFont="1" applyAlignment="1">
      <alignment horizontal="center"/>
    </xf>
    <xf numFmtId="0" fontId="12" fillId="2" borderId="33" xfId="3" applyFont="1" applyFill="1" applyBorder="1" applyAlignment="1">
      <alignment horizontal="center" vertical="center" wrapText="1"/>
    </xf>
    <xf numFmtId="49" fontId="12" fillId="2" borderId="5" xfId="3" applyNumberFormat="1" applyFont="1" applyFill="1" applyBorder="1" applyAlignment="1">
      <alignment horizontal="center"/>
    </xf>
    <xf numFmtId="0" fontId="12" fillId="2" borderId="31" xfId="3" applyFont="1" applyFill="1" applyBorder="1" applyAlignment="1">
      <alignment wrapText="1"/>
    </xf>
    <xf numFmtId="0" fontId="12" fillId="2" borderId="31" xfId="3" applyFont="1" applyFill="1" applyBorder="1"/>
    <xf numFmtId="0" fontId="12" fillId="2" borderId="33" xfId="3" applyFont="1" applyFill="1" applyBorder="1" applyAlignment="1">
      <alignment wrapText="1"/>
    </xf>
    <xf numFmtId="0" fontId="12" fillId="2" borderId="33" xfId="3" applyFont="1" applyFill="1" applyBorder="1"/>
    <xf numFmtId="0" fontId="12" fillId="2" borderId="5" xfId="3" applyFont="1" applyFill="1" applyBorder="1"/>
    <xf numFmtId="0" fontId="12" fillId="2" borderId="5" xfId="3" applyFont="1" applyFill="1" applyBorder="1" applyAlignment="1">
      <alignment horizontal="right"/>
    </xf>
    <xf numFmtId="0" fontId="4" fillId="0" borderId="0" xfId="2" applyFont="1" applyFill="1"/>
    <xf numFmtId="49" fontId="4" fillId="0" borderId="14" xfId="1" applyNumberFormat="1" applyFont="1" applyFill="1" applyBorder="1" applyAlignment="1">
      <alignment horizontal="center" wrapText="1"/>
    </xf>
    <xf numFmtId="49" fontId="2" fillId="0" borderId="5" xfId="1" applyNumberFormat="1" applyFill="1" applyBorder="1" applyAlignment="1">
      <alignment horizontal="center" wrapText="1"/>
    </xf>
    <xf numFmtId="49" fontId="4" fillId="0" borderId="5" xfId="1" applyNumberFormat="1" applyFont="1" applyFill="1" applyBorder="1" applyAlignment="1">
      <alignment horizontal="center" wrapText="1"/>
    </xf>
    <xf numFmtId="49" fontId="2" fillId="0" borderId="14" xfId="1" applyNumberFormat="1" applyFill="1" applyBorder="1" applyAlignment="1">
      <alignment horizontal="center" wrapText="1"/>
    </xf>
    <xf numFmtId="49" fontId="4" fillId="0" borderId="8" xfId="1" applyNumberFormat="1" applyFont="1" applyFill="1" applyBorder="1" applyAlignment="1">
      <alignment horizontal="center" wrapText="1"/>
    </xf>
    <xf numFmtId="0" fontId="2" fillId="0" borderId="0" xfId="1" applyFill="1" applyAlignment="1">
      <alignment wrapText="1"/>
    </xf>
    <xf numFmtId="49" fontId="2" fillId="0" borderId="0" xfId="1" applyNumberFormat="1" applyFill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49" fontId="4" fillId="0" borderId="11" xfId="1" applyNumberFormat="1" applyFont="1" applyFill="1" applyBorder="1" applyAlignment="1">
      <alignment horizontal="center" wrapText="1"/>
    </xf>
    <xf numFmtId="49" fontId="2" fillId="0" borderId="0" xfId="1" applyNumberFormat="1" applyFill="1" applyBorder="1" applyAlignment="1">
      <alignment horizontal="center" wrapText="1"/>
    </xf>
    <xf numFmtId="49" fontId="4" fillId="0" borderId="16" xfId="1" applyNumberFormat="1" applyFont="1" applyFill="1" applyBorder="1" applyAlignment="1">
      <alignment horizontal="center" wrapText="1"/>
    </xf>
    <xf numFmtId="49" fontId="2" fillId="0" borderId="16" xfId="1" applyNumberFormat="1" applyFill="1" applyBorder="1" applyAlignment="1">
      <alignment horizontal="center" wrapText="1"/>
    </xf>
    <xf numFmtId="0" fontId="24" fillId="2" borderId="0" xfId="0" quotePrefix="1" applyFont="1" applyFill="1" applyBorder="1" applyAlignment="1" applyProtection="1">
      <alignment horizontal="center"/>
      <protection locked="0"/>
    </xf>
    <xf numFmtId="0" fontId="25" fillId="2" borderId="0" xfId="0" applyFont="1" applyFill="1" applyBorder="1" applyAlignment="1">
      <alignment horizontal="center"/>
    </xf>
    <xf numFmtId="0" fontId="4" fillId="0" borderId="0" xfId="2" quotePrefix="1" applyFont="1" applyFill="1" applyAlignment="1">
      <alignment horizontal="left"/>
    </xf>
    <xf numFmtId="0" fontId="2" fillId="0" borderId="0" xfId="2" applyFill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0" xfId="2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2" fillId="0" borderId="2" xfId="1" applyFill="1" applyBorder="1"/>
    <xf numFmtId="0" fontId="4" fillId="0" borderId="2" xfId="1" applyFont="1" applyFill="1" applyBorder="1" applyAlignment="1">
      <alignment horizontal="center"/>
    </xf>
    <xf numFmtId="0" fontId="2" fillId="0" borderId="2" xfId="1" applyFill="1" applyBorder="1" applyAlignment="1">
      <alignment horizontal="center"/>
    </xf>
    <xf numFmtId="0" fontId="2" fillId="0" borderId="3" xfId="1" applyFill="1" applyBorder="1" applyAlignment="1">
      <alignment horizontal="center"/>
    </xf>
    <xf numFmtId="0" fontId="12" fillId="2" borderId="31" xfId="3" applyFont="1" applyFill="1" applyBorder="1" applyAlignment="1">
      <alignment horizontal="center" vertical="center" wrapText="1"/>
    </xf>
    <xf numFmtId="0" fontId="12" fillId="2" borderId="14" xfId="3" applyFont="1" applyFill="1" applyBorder="1" applyAlignment="1">
      <alignment horizontal="center" vertical="center" wrapText="1"/>
    </xf>
    <xf numFmtId="0" fontId="12" fillId="2" borderId="16" xfId="3" applyFont="1" applyFill="1" applyBorder="1" applyAlignment="1">
      <alignment horizontal="center" vertical="center" wrapText="1"/>
    </xf>
    <xf numFmtId="0" fontId="12" fillId="2" borderId="32" xfId="3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justify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4" fillId="0" borderId="0" xfId="1" applyFont="1" applyFill="1" applyAlignment="1">
      <alignment horizontal="left" wrapText="1" shrinkToFit="1"/>
    </xf>
    <xf numFmtId="0" fontId="2" fillId="0" borderId="0" xfId="1" applyFill="1" applyAlignment="1">
      <alignment horizontal="left" wrapText="1" shrinkToFit="1"/>
    </xf>
    <xf numFmtId="0" fontId="4" fillId="0" borderId="1" xfId="1" applyFont="1" applyFill="1" applyBorder="1" applyAlignment="1">
      <alignment horizontal="center" wrapText="1"/>
    </xf>
    <xf numFmtId="0" fontId="2" fillId="0" borderId="2" xfId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Normal="100" workbookViewId="0">
      <selection activeCell="A14" sqref="A14"/>
    </sheetView>
  </sheetViews>
  <sheetFormatPr defaultRowHeight="15" x14ac:dyDescent="0.25"/>
  <cols>
    <col min="1" max="1" width="51.7109375" style="102" customWidth="1"/>
    <col min="2" max="2" width="10.85546875" style="101" customWidth="1"/>
    <col min="3" max="3" width="8.85546875" style="102" customWidth="1"/>
    <col min="4" max="4" width="10.5703125" style="102" customWidth="1"/>
    <col min="5" max="5" width="11.140625" style="102" customWidth="1"/>
    <col min="6" max="6" width="11" style="102" customWidth="1"/>
    <col min="7" max="7" width="10.140625" style="102" customWidth="1"/>
    <col min="8" max="255" width="9.140625" style="55"/>
    <col min="256" max="256" width="62.140625" style="55" customWidth="1"/>
    <col min="257" max="257" width="12.85546875" style="55" customWidth="1"/>
    <col min="258" max="259" width="12.140625" style="55" customWidth="1"/>
    <col min="260" max="260" width="13.42578125" style="55" customWidth="1"/>
    <col min="261" max="263" width="12.140625" style="55" customWidth="1"/>
    <col min="264" max="511" width="9.140625" style="55"/>
    <col min="512" max="512" width="62.140625" style="55" customWidth="1"/>
    <col min="513" max="513" width="12.85546875" style="55" customWidth="1"/>
    <col min="514" max="515" width="12.140625" style="55" customWidth="1"/>
    <col min="516" max="516" width="13.42578125" style="55" customWidth="1"/>
    <col min="517" max="519" width="12.140625" style="55" customWidth="1"/>
    <col min="520" max="767" width="9.140625" style="55"/>
    <col min="768" max="768" width="62.140625" style="55" customWidth="1"/>
    <col min="769" max="769" width="12.85546875" style="55" customWidth="1"/>
    <col min="770" max="771" width="12.140625" style="55" customWidth="1"/>
    <col min="772" max="772" width="13.42578125" style="55" customWidth="1"/>
    <col min="773" max="775" width="12.140625" style="55" customWidth="1"/>
    <col min="776" max="1023" width="9.140625" style="55"/>
    <col min="1024" max="1024" width="62.140625" style="55" customWidth="1"/>
    <col min="1025" max="1025" width="12.85546875" style="55" customWidth="1"/>
    <col min="1026" max="1027" width="12.140625" style="55" customWidth="1"/>
    <col min="1028" max="1028" width="13.42578125" style="55" customWidth="1"/>
    <col min="1029" max="1031" width="12.140625" style="55" customWidth="1"/>
    <col min="1032" max="1279" width="9.140625" style="55"/>
    <col min="1280" max="1280" width="62.140625" style="55" customWidth="1"/>
    <col min="1281" max="1281" width="12.85546875" style="55" customWidth="1"/>
    <col min="1282" max="1283" width="12.140625" style="55" customWidth="1"/>
    <col min="1284" max="1284" width="13.42578125" style="55" customWidth="1"/>
    <col min="1285" max="1287" width="12.140625" style="55" customWidth="1"/>
    <col min="1288" max="1535" width="9.140625" style="55"/>
    <col min="1536" max="1536" width="62.140625" style="55" customWidth="1"/>
    <col min="1537" max="1537" width="12.85546875" style="55" customWidth="1"/>
    <col min="1538" max="1539" width="12.140625" style="55" customWidth="1"/>
    <col min="1540" max="1540" width="13.42578125" style="55" customWidth="1"/>
    <col min="1541" max="1543" width="12.140625" style="55" customWidth="1"/>
    <col min="1544" max="1791" width="9.140625" style="55"/>
    <col min="1792" max="1792" width="62.140625" style="55" customWidth="1"/>
    <col min="1793" max="1793" width="12.85546875" style="55" customWidth="1"/>
    <col min="1794" max="1795" width="12.140625" style="55" customWidth="1"/>
    <col min="1796" max="1796" width="13.42578125" style="55" customWidth="1"/>
    <col min="1797" max="1799" width="12.140625" style="55" customWidth="1"/>
    <col min="1800" max="2047" width="9.140625" style="55"/>
    <col min="2048" max="2048" width="62.140625" style="55" customWidth="1"/>
    <col min="2049" max="2049" width="12.85546875" style="55" customWidth="1"/>
    <col min="2050" max="2051" width="12.140625" style="55" customWidth="1"/>
    <col min="2052" max="2052" width="13.42578125" style="55" customWidth="1"/>
    <col min="2053" max="2055" width="12.140625" style="55" customWidth="1"/>
    <col min="2056" max="2303" width="9.140625" style="55"/>
    <col min="2304" max="2304" width="62.140625" style="55" customWidth="1"/>
    <col min="2305" max="2305" width="12.85546875" style="55" customWidth="1"/>
    <col min="2306" max="2307" width="12.140625" style="55" customWidth="1"/>
    <col min="2308" max="2308" width="13.42578125" style="55" customWidth="1"/>
    <col min="2309" max="2311" width="12.140625" style="55" customWidth="1"/>
    <col min="2312" max="2559" width="9.140625" style="55"/>
    <col min="2560" max="2560" width="62.140625" style="55" customWidth="1"/>
    <col min="2561" max="2561" width="12.85546875" style="55" customWidth="1"/>
    <col min="2562" max="2563" width="12.140625" style="55" customWidth="1"/>
    <col min="2564" max="2564" width="13.42578125" style="55" customWidth="1"/>
    <col min="2565" max="2567" width="12.140625" style="55" customWidth="1"/>
    <col min="2568" max="2815" width="9.140625" style="55"/>
    <col min="2816" max="2816" width="62.140625" style="55" customWidth="1"/>
    <col min="2817" max="2817" width="12.85546875" style="55" customWidth="1"/>
    <col min="2818" max="2819" width="12.140625" style="55" customWidth="1"/>
    <col min="2820" max="2820" width="13.42578125" style="55" customWidth="1"/>
    <col min="2821" max="2823" width="12.140625" style="55" customWidth="1"/>
    <col min="2824" max="3071" width="9.140625" style="55"/>
    <col min="3072" max="3072" width="62.140625" style="55" customWidth="1"/>
    <col min="3073" max="3073" width="12.85546875" style="55" customWidth="1"/>
    <col min="3074" max="3075" width="12.140625" style="55" customWidth="1"/>
    <col min="3076" max="3076" width="13.42578125" style="55" customWidth="1"/>
    <col min="3077" max="3079" width="12.140625" style="55" customWidth="1"/>
    <col min="3080" max="3327" width="9.140625" style="55"/>
    <col min="3328" max="3328" width="62.140625" style="55" customWidth="1"/>
    <col min="3329" max="3329" width="12.85546875" style="55" customWidth="1"/>
    <col min="3330" max="3331" width="12.140625" style="55" customWidth="1"/>
    <col min="3332" max="3332" width="13.42578125" style="55" customWidth="1"/>
    <col min="3333" max="3335" width="12.140625" style="55" customWidth="1"/>
    <col min="3336" max="3583" width="9.140625" style="55"/>
    <col min="3584" max="3584" width="62.140625" style="55" customWidth="1"/>
    <col min="3585" max="3585" width="12.85546875" style="55" customWidth="1"/>
    <col min="3586" max="3587" width="12.140625" style="55" customWidth="1"/>
    <col min="3588" max="3588" width="13.42578125" style="55" customWidth="1"/>
    <col min="3589" max="3591" width="12.140625" style="55" customWidth="1"/>
    <col min="3592" max="3839" width="9.140625" style="55"/>
    <col min="3840" max="3840" width="62.140625" style="55" customWidth="1"/>
    <col min="3841" max="3841" width="12.85546875" style="55" customWidth="1"/>
    <col min="3842" max="3843" width="12.140625" style="55" customWidth="1"/>
    <col min="3844" max="3844" width="13.42578125" style="55" customWidth="1"/>
    <col min="3845" max="3847" width="12.140625" style="55" customWidth="1"/>
    <col min="3848" max="4095" width="9.140625" style="55"/>
    <col min="4096" max="4096" width="62.140625" style="55" customWidth="1"/>
    <col min="4097" max="4097" width="12.85546875" style="55" customWidth="1"/>
    <col min="4098" max="4099" width="12.140625" style="55" customWidth="1"/>
    <col min="4100" max="4100" width="13.42578125" style="55" customWidth="1"/>
    <col min="4101" max="4103" width="12.140625" style="55" customWidth="1"/>
    <col min="4104" max="4351" width="9.140625" style="55"/>
    <col min="4352" max="4352" width="62.140625" style="55" customWidth="1"/>
    <col min="4353" max="4353" width="12.85546875" style="55" customWidth="1"/>
    <col min="4354" max="4355" width="12.140625" style="55" customWidth="1"/>
    <col min="4356" max="4356" width="13.42578125" style="55" customWidth="1"/>
    <col min="4357" max="4359" width="12.140625" style="55" customWidth="1"/>
    <col min="4360" max="4607" width="9.140625" style="55"/>
    <col min="4608" max="4608" width="62.140625" style="55" customWidth="1"/>
    <col min="4609" max="4609" width="12.85546875" style="55" customWidth="1"/>
    <col min="4610" max="4611" width="12.140625" style="55" customWidth="1"/>
    <col min="4612" max="4612" width="13.42578125" style="55" customWidth="1"/>
    <col min="4613" max="4615" width="12.140625" style="55" customWidth="1"/>
    <col min="4616" max="4863" width="9.140625" style="55"/>
    <col min="4864" max="4864" width="62.140625" style="55" customWidth="1"/>
    <col min="4865" max="4865" width="12.85546875" style="55" customWidth="1"/>
    <col min="4866" max="4867" width="12.140625" style="55" customWidth="1"/>
    <col min="4868" max="4868" width="13.42578125" style="55" customWidth="1"/>
    <col min="4869" max="4871" width="12.140625" style="55" customWidth="1"/>
    <col min="4872" max="5119" width="9.140625" style="55"/>
    <col min="5120" max="5120" width="62.140625" style="55" customWidth="1"/>
    <col min="5121" max="5121" width="12.85546875" style="55" customWidth="1"/>
    <col min="5122" max="5123" width="12.140625" style="55" customWidth="1"/>
    <col min="5124" max="5124" width="13.42578125" style="55" customWidth="1"/>
    <col min="5125" max="5127" width="12.140625" style="55" customWidth="1"/>
    <col min="5128" max="5375" width="9.140625" style="55"/>
    <col min="5376" max="5376" width="62.140625" style="55" customWidth="1"/>
    <col min="5377" max="5377" width="12.85546875" style="55" customWidth="1"/>
    <col min="5378" max="5379" width="12.140625" style="55" customWidth="1"/>
    <col min="5380" max="5380" width="13.42578125" style="55" customWidth="1"/>
    <col min="5381" max="5383" width="12.140625" style="55" customWidth="1"/>
    <col min="5384" max="5631" width="9.140625" style="55"/>
    <col min="5632" max="5632" width="62.140625" style="55" customWidth="1"/>
    <col min="5633" max="5633" width="12.85546875" style="55" customWidth="1"/>
    <col min="5634" max="5635" width="12.140625" style="55" customWidth="1"/>
    <col min="5636" max="5636" width="13.42578125" style="55" customWidth="1"/>
    <col min="5637" max="5639" width="12.140625" style="55" customWidth="1"/>
    <col min="5640" max="5887" width="9.140625" style="55"/>
    <col min="5888" max="5888" width="62.140625" style="55" customWidth="1"/>
    <col min="5889" max="5889" width="12.85546875" style="55" customWidth="1"/>
    <col min="5890" max="5891" width="12.140625" style="55" customWidth="1"/>
    <col min="5892" max="5892" width="13.42578125" style="55" customWidth="1"/>
    <col min="5893" max="5895" width="12.140625" style="55" customWidth="1"/>
    <col min="5896" max="6143" width="9.140625" style="55"/>
    <col min="6144" max="6144" width="62.140625" style="55" customWidth="1"/>
    <col min="6145" max="6145" width="12.85546875" style="55" customWidth="1"/>
    <col min="6146" max="6147" width="12.140625" style="55" customWidth="1"/>
    <col min="6148" max="6148" width="13.42578125" style="55" customWidth="1"/>
    <col min="6149" max="6151" width="12.140625" style="55" customWidth="1"/>
    <col min="6152" max="6399" width="9.140625" style="55"/>
    <col min="6400" max="6400" width="62.140625" style="55" customWidth="1"/>
    <col min="6401" max="6401" width="12.85546875" style="55" customWidth="1"/>
    <col min="6402" max="6403" width="12.140625" style="55" customWidth="1"/>
    <col min="6404" max="6404" width="13.42578125" style="55" customWidth="1"/>
    <col min="6405" max="6407" width="12.140625" style="55" customWidth="1"/>
    <col min="6408" max="6655" width="9.140625" style="55"/>
    <col min="6656" max="6656" width="62.140625" style="55" customWidth="1"/>
    <col min="6657" max="6657" width="12.85546875" style="55" customWidth="1"/>
    <col min="6658" max="6659" width="12.140625" style="55" customWidth="1"/>
    <col min="6660" max="6660" width="13.42578125" style="55" customWidth="1"/>
    <col min="6661" max="6663" width="12.140625" style="55" customWidth="1"/>
    <col min="6664" max="6911" width="9.140625" style="55"/>
    <col min="6912" max="6912" width="62.140625" style="55" customWidth="1"/>
    <col min="6913" max="6913" width="12.85546875" style="55" customWidth="1"/>
    <col min="6914" max="6915" width="12.140625" style="55" customWidth="1"/>
    <col min="6916" max="6916" width="13.42578125" style="55" customWidth="1"/>
    <col min="6917" max="6919" width="12.140625" style="55" customWidth="1"/>
    <col min="6920" max="7167" width="9.140625" style="55"/>
    <col min="7168" max="7168" width="62.140625" style="55" customWidth="1"/>
    <col min="7169" max="7169" width="12.85546875" style="55" customWidth="1"/>
    <col min="7170" max="7171" width="12.140625" style="55" customWidth="1"/>
    <col min="7172" max="7172" width="13.42578125" style="55" customWidth="1"/>
    <col min="7173" max="7175" width="12.140625" style="55" customWidth="1"/>
    <col min="7176" max="7423" width="9.140625" style="55"/>
    <col min="7424" max="7424" width="62.140625" style="55" customWidth="1"/>
    <col min="7425" max="7425" width="12.85546875" style="55" customWidth="1"/>
    <col min="7426" max="7427" width="12.140625" style="55" customWidth="1"/>
    <col min="7428" max="7428" width="13.42578125" style="55" customWidth="1"/>
    <col min="7429" max="7431" width="12.140625" style="55" customWidth="1"/>
    <col min="7432" max="7679" width="9.140625" style="55"/>
    <col min="7680" max="7680" width="62.140625" style="55" customWidth="1"/>
    <col min="7681" max="7681" width="12.85546875" style="55" customWidth="1"/>
    <col min="7682" max="7683" width="12.140625" style="55" customWidth="1"/>
    <col min="7684" max="7684" width="13.42578125" style="55" customWidth="1"/>
    <col min="7685" max="7687" width="12.140625" style="55" customWidth="1"/>
    <col min="7688" max="7935" width="9.140625" style="55"/>
    <col min="7936" max="7936" width="62.140625" style="55" customWidth="1"/>
    <col min="7937" max="7937" width="12.85546875" style="55" customWidth="1"/>
    <col min="7938" max="7939" width="12.140625" style="55" customWidth="1"/>
    <col min="7940" max="7940" width="13.42578125" style="55" customWidth="1"/>
    <col min="7941" max="7943" width="12.140625" style="55" customWidth="1"/>
    <col min="7944" max="8191" width="9.140625" style="55"/>
    <col min="8192" max="8192" width="62.140625" style="55" customWidth="1"/>
    <col min="8193" max="8193" width="12.85546875" style="55" customWidth="1"/>
    <col min="8194" max="8195" width="12.140625" style="55" customWidth="1"/>
    <col min="8196" max="8196" width="13.42578125" style="55" customWidth="1"/>
    <col min="8197" max="8199" width="12.140625" style="55" customWidth="1"/>
    <col min="8200" max="8447" width="9.140625" style="55"/>
    <col min="8448" max="8448" width="62.140625" style="55" customWidth="1"/>
    <col min="8449" max="8449" width="12.85546875" style="55" customWidth="1"/>
    <col min="8450" max="8451" width="12.140625" style="55" customWidth="1"/>
    <col min="8452" max="8452" width="13.42578125" style="55" customWidth="1"/>
    <col min="8453" max="8455" width="12.140625" style="55" customWidth="1"/>
    <col min="8456" max="8703" width="9.140625" style="55"/>
    <col min="8704" max="8704" width="62.140625" style="55" customWidth="1"/>
    <col min="8705" max="8705" width="12.85546875" style="55" customWidth="1"/>
    <col min="8706" max="8707" width="12.140625" style="55" customWidth="1"/>
    <col min="8708" max="8708" width="13.42578125" style="55" customWidth="1"/>
    <col min="8709" max="8711" width="12.140625" style="55" customWidth="1"/>
    <col min="8712" max="8959" width="9.140625" style="55"/>
    <col min="8960" max="8960" width="62.140625" style="55" customWidth="1"/>
    <col min="8961" max="8961" width="12.85546875" style="55" customWidth="1"/>
    <col min="8962" max="8963" width="12.140625" style="55" customWidth="1"/>
    <col min="8964" max="8964" width="13.42578125" style="55" customWidth="1"/>
    <col min="8965" max="8967" width="12.140625" style="55" customWidth="1"/>
    <col min="8968" max="9215" width="9.140625" style="55"/>
    <col min="9216" max="9216" width="62.140625" style="55" customWidth="1"/>
    <col min="9217" max="9217" width="12.85546875" style="55" customWidth="1"/>
    <col min="9218" max="9219" width="12.140625" style="55" customWidth="1"/>
    <col min="9220" max="9220" width="13.42578125" style="55" customWidth="1"/>
    <col min="9221" max="9223" width="12.140625" style="55" customWidth="1"/>
    <col min="9224" max="9471" width="9.140625" style="55"/>
    <col min="9472" max="9472" width="62.140625" style="55" customWidth="1"/>
    <col min="9473" max="9473" width="12.85546875" style="55" customWidth="1"/>
    <col min="9474" max="9475" width="12.140625" style="55" customWidth="1"/>
    <col min="9476" max="9476" width="13.42578125" style="55" customWidth="1"/>
    <col min="9477" max="9479" width="12.140625" style="55" customWidth="1"/>
    <col min="9480" max="9727" width="9.140625" style="55"/>
    <col min="9728" max="9728" width="62.140625" style="55" customWidth="1"/>
    <col min="9729" max="9729" width="12.85546875" style="55" customWidth="1"/>
    <col min="9730" max="9731" width="12.140625" style="55" customWidth="1"/>
    <col min="9732" max="9732" width="13.42578125" style="55" customWidth="1"/>
    <col min="9733" max="9735" width="12.140625" style="55" customWidth="1"/>
    <col min="9736" max="9983" width="9.140625" style="55"/>
    <col min="9984" max="9984" width="62.140625" style="55" customWidth="1"/>
    <col min="9985" max="9985" width="12.85546875" style="55" customWidth="1"/>
    <col min="9986" max="9987" width="12.140625" style="55" customWidth="1"/>
    <col min="9988" max="9988" width="13.42578125" style="55" customWidth="1"/>
    <col min="9989" max="9991" width="12.140625" style="55" customWidth="1"/>
    <col min="9992" max="10239" width="9.140625" style="55"/>
    <col min="10240" max="10240" width="62.140625" style="55" customWidth="1"/>
    <col min="10241" max="10241" width="12.85546875" style="55" customWidth="1"/>
    <col min="10242" max="10243" width="12.140625" style="55" customWidth="1"/>
    <col min="10244" max="10244" width="13.42578125" style="55" customWidth="1"/>
    <col min="10245" max="10247" width="12.140625" style="55" customWidth="1"/>
    <col min="10248" max="10495" width="9.140625" style="55"/>
    <col min="10496" max="10496" width="62.140625" style="55" customWidth="1"/>
    <col min="10497" max="10497" width="12.85546875" style="55" customWidth="1"/>
    <col min="10498" max="10499" width="12.140625" style="55" customWidth="1"/>
    <col min="10500" max="10500" width="13.42578125" style="55" customWidth="1"/>
    <col min="10501" max="10503" width="12.140625" style="55" customWidth="1"/>
    <col min="10504" max="10751" width="9.140625" style="55"/>
    <col min="10752" max="10752" width="62.140625" style="55" customWidth="1"/>
    <col min="10753" max="10753" width="12.85546875" style="55" customWidth="1"/>
    <col min="10754" max="10755" width="12.140625" style="55" customWidth="1"/>
    <col min="10756" max="10756" width="13.42578125" style="55" customWidth="1"/>
    <col min="10757" max="10759" width="12.140625" style="55" customWidth="1"/>
    <col min="10760" max="11007" width="9.140625" style="55"/>
    <col min="11008" max="11008" width="62.140625" style="55" customWidth="1"/>
    <col min="11009" max="11009" width="12.85546875" style="55" customWidth="1"/>
    <col min="11010" max="11011" width="12.140625" style="55" customWidth="1"/>
    <col min="11012" max="11012" width="13.42578125" style="55" customWidth="1"/>
    <col min="11013" max="11015" width="12.140625" style="55" customWidth="1"/>
    <col min="11016" max="11263" width="9.140625" style="55"/>
    <col min="11264" max="11264" width="62.140625" style="55" customWidth="1"/>
    <col min="11265" max="11265" width="12.85546875" style="55" customWidth="1"/>
    <col min="11266" max="11267" width="12.140625" style="55" customWidth="1"/>
    <col min="11268" max="11268" width="13.42578125" style="55" customWidth="1"/>
    <col min="11269" max="11271" width="12.140625" style="55" customWidth="1"/>
    <col min="11272" max="11519" width="9.140625" style="55"/>
    <col min="11520" max="11520" width="62.140625" style="55" customWidth="1"/>
    <col min="11521" max="11521" width="12.85546875" style="55" customWidth="1"/>
    <col min="11522" max="11523" width="12.140625" style="55" customWidth="1"/>
    <col min="11524" max="11524" width="13.42578125" style="55" customWidth="1"/>
    <col min="11525" max="11527" width="12.140625" style="55" customWidth="1"/>
    <col min="11528" max="11775" width="9.140625" style="55"/>
    <col min="11776" max="11776" width="62.140625" style="55" customWidth="1"/>
    <col min="11777" max="11777" width="12.85546875" style="55" customWidth="1"/>
    <col min="11778" max="11779" width="12.140625" style="55" customWidth="1"/>
    <col min="11780" max="11780" width="13.42578125" style="55" customWidth="1"/>
    <col min="11781" max="11783" width="12.140625" style="55" customWidth="1"/>
    <col min="11784" max="12031" width="9.140625" style="55"/>
    <col min="12032" max="12032" width="62.140625" style="55" customWidth="1"/>
    <col min="12033" max="12033" width="12.85546875" style="55" customWidth="1"/>
    <col min="12034" max="12035" width="12.140625" style="55" customWidth="1"/>
    <col min="12036" max="12036" width="13.42578125" style="55" customWidth="1"/>
    <col min="12037" max="12039" width="12.140625" style="55" customWidth="1"/>
    <col min="12040" max="12287" width="9.140625" style="55"/>
    <col min="12288" max="12288" width="62.140625" style="55" customWidth="1"/>
    <col min="12289" max="12289" width="12.85546875" style="55" customWidth="1"/>
    <col min="12290" max="12291" width="12.140625" style="55" customWidth="1"/>
    <col min="12292" max="12292" width="13.42578125" style="55" customWidth="1"/>
    <col min="12293" max="12295" width="12.140625" style="55" customWidth="1"/>
    <col min="12296" max="12543" width="9.140625" style="55"/>
    <col min="12544" max="12544" width="62.140625" style="55" customWidth="1"/>
    <col min="12545" max="12545" width="12.85546875" style="55" customWidth="1"/>
    <col min="12546" max="12547" width="12.140625" style="55" customWidth="1"/>
    <col min="12548" max="12548" width="13.42578125" style="55" customWidth="1"/>
    <col min="12549" max="12551" width="12.140625" style="55" customWidth="1"/>
    <col min="12552" max="12799" width="9.140625" style="55"/>
    <col min="12800" max="12800" width="62.140625" style="55" customWidth="1"/>
    <col min="12801" max="12801" width="12.85546875" style="55" customWidth="1"/>
    <col min="12802" max="12803" width="12.140625" style="55" customWidth="1"/>
    <col min="12804" max="12804" width="13.42578125" style="55" customWidth="1"/>
    <col min="12805" max="12807" width="12.140625" style="55" customWidth="1"/>
    <col min="12808" max="13055" width="9.140625" style="55"/>
    <col min="13056" max="13056" width="62.140625" style="55" customWidth="1"/>
    <col min="13057" max="13057" width="12.85546875" style="55" customWidth="1"/>
    <col min="13058" max="13059" width="12.140625" style="55" customWidth="1"/>
    <col min="13060" max="13060" width="13.42578125" style="55" customWidth="1"/>
    <col min="13061" max="13063" width="12.140625" style="55" customWidth="1"/>
    <col min="13064" max="13311" width="9.140625" style="55"/>
    <col min="13312" max="13312" width="62.140625" style="55" customWidth="1"/>
    <col min="13313" max="13313" width="12.85546875" style="55" customWidth="1"/>
    <col min="13314" max="13315" width="12.140625" style="55" customWidth="1"/>
    <col min="13316" max="13316" width="13.42578125" style="55" customWidth="1"/>
    <col min="13317" max="13319" width="12.140625" style="55" customWidth="1"/>
    <col min="13320" max="13567" width="9.140625" style="55"/>
    <col min="13568" max="13568" width="62.140625" style="55" customWidth="1"/>
    <col min="13569" max="13569" width="12.85546875" style="55" customWidth="1"/>
    <col min="13570" max="13571" width="12.140625" style="55" customWidth="1"/>
    <col min="13572" max="13572" width="13.42578125" style="55" customWidth="1"/>
    <col min="13573" max="13575" width="12.140625" style="55" customWidth="1"/>
    <col min="13576" max="13823" width="9.140625" style="55"/>
    <col min="13824" max="13824" width="62.140625" style="55" customWidth="1"/>
    <col min="13825" max="13825" width="12.85546875" style="55" customWidth="1"/>
    <col min="13826" max="13827" width="12.140625" style="55" customWidth="1"/>
    <col min="13828" max="13828" width="13.42578125" style="55" customWidth="1"/>
    <col min="13829" max="13831" width="12.140625" style="55" customWidth="1"/>
    <col min="13832" max="14079" width="9.140625" style="55"/>
    <col min="14080" max="14080" width="62.140625" style="55" customWidth="1"/>
    <col min="14081" max="14081" width="12.85546875" style="55" customWidth="1"/>
    <col min="14082" max="14083" width="12.140625" style="55" customWidth="1"/>
    <col min="14084" max="14084" width="13.42578125" style="55" customWidth="1"/>
    <col min="14085" max="14087" width="12.140625" style="55" customWidth="1"/>
    <col min="14088" max="14335" width="9.140625" style="55"/>
    <col min="14336" max="14336" width="62.140625" style="55" customWidth="1"/>
    <col min="14337" max="14337" width="12.85546875" style="55" customWidth="1"/>
    <col min="14338" max="14339" width="12.140625" style="55" customWidth="1"/>
    <col min="14340" max="14340" width="13.42578125" style="55" customWidth="1"/>
    <col min="14341" max="14343" width="12.140625" style="55" customWidth="1"/>
    <col min="14344" max="14591" width="9.140625" style="55"/>
    <col min="14592" max="14592" width="62.140625" style="55" customWidth="1"/>
    <col min="14593" max="14593" width="12.85546875" style="55" customWidth="1"/>
    <col min="14594" max="14595" width="12.140625" style="55" customWidth="1"/>
    <col min="14596" max="14596" width="13.42578125" style="55" customWidth="1"/>
    <col min="14597" max="14599" width="12.140625" style="55" customWidth="1"/>
    <col min="14600" max="14847" width="9.140625" style="55"/>
    <col min="14848" max="14848" width="62.140625" style="55" customWidth="1"/>
    <col min="14849" max="14849" width="12.85546875" style="55" customWidth="1"/>
    <col min="14850" max="14851" width="12.140625" style="55" customWidth="1"/>
    <col min="14852" max="14852" width="13.42578125" style="55" customWidth="1"/>
    <col min="14853" max="14855" width="12.140625" style="55" customWidth="1"/>
    <col min="14856" max="15103" width="9.140625" style="55"/>
    <col min="15104" max="15104" width="62.140625" style="55" customWidth="1"/>
    <col min="15105" max="15105" width="12.85546875" style="55" customWidth="1"/>
    <col min="15106" max="15107" width="12.140625" style="55" customWidth="1"/>
    <col min="15108" max="15108" width="13.42578125" style="55" customWidth="1"/>
    <col min="15109" max="15111" width="12.140625" style="55" customWidth="1"/>
    <col min="15112" max="15359" width="9.140625" style="55"/>
    <col min="15360" max="15360" width="62.140625" style="55" customWidth="1"/>
    <col min="15361" max="15361" width="12.85546875" style="55" customWidth="1"/>
    <col min="15362" max="15363" width="12.140625" style="55" customWidth="1"/>
    <col min="15364" max="15364" width="13.42578125" style="55" customWidth="1"/>
    <col min="15365" max="15367" width="12.140625" style="55" customWidth="1"/>
    <col min="15368" max="15615" width="9.140625" style="55"/>
    <col min="15616" max="15616" width="62.140625" style="55" customWidth="1"/>
    <col min="15617" max="15617" width="12.85546875" style="55" customWidth="1"/>
    <col min="15618" max="15619" width="12.140625" style="55" customWidth="1"/>
    <col min="15620" max="15620" width="13.42578125" style="55" customWidth="1"/>
    <col min="15621" max="15623" width="12.140625" style="55" customWidth="1"/>
    <col min="15624" max="15871" width="9.140625" style="55"/>
    <col min="15872" max="15872" width="62.140625" style="55" customWidth="1"/>
    <col min="15873" max="15873" width="12.85546875" style="55" customWidth="1"/>
    <col min="15874" max="15875" width="12.140625" style="55" customWidth="1"/>
    <col min="15876" max="15876" width="13.42578125" style="55" customWidth="1"/>
    <col min="15877" max="15879" width="12.140625" style="55" customWidth="1"/>
    <col min="15880" max="16127" width="9.140625" style="55"/>
    <col min="16128" max="16128" width="62.140625" style="55" customWidth="1"/>
    <col min="16129" max="16129" width="12.85546875" style="55" customWidth="1"/>
    <col min="16130" max="16131" width="12.140625" style="55" customWidth="1"/>
    <col min="16132" max="16132" width="13.42578125" style="55" customWidth="1"/>
    <col min="16133" max="16135" width="12.140625" style="55" customWidth="1"/>
    <col min="16136" max="16384" width="9.140625" style="55"/>
  </cols>
  <sheetData>
    <row r="1" spans="1:8" ht="18.75" x14ac:dyDescent="0.3">
      <c r="A1" s="55"/>
      <c r="B1" s="54"/>
      <c r="C1" s="55"/>
      <c r="D1" s="55"/>
      <c r="E1" s="92" t="s">
        <v>399</v>
      </c>
      <c r="F1" s="55"/>
      <c r="G1" s="93"/>
    </row>
    <row r="2" spans="1:8" ht="18.75" x14ac:dyDescent="0.3">
      <c r="A2" s="210" t="s">
        <v>343</v>
      </c>
      <c r="B2" s="210"/>
      <c r="C2" s="210"/>
      <c r="D2" s="210"/>
      <c r="E2" s="210"/>
      <c r="F2" s="210"/>
      <c r="G2" s="210"/>
      <c r="H2" s="210"/>
    </row>
    <row r="3" spans="1:8" ht="18.75" x14ac:dyDescent="0.3">
      <c r="A3" s="55"/>
      <c r="B3" s="54"/>
      <c r="C3" s="55"/>
      <c r="D3" s="55"/>
      <c r="E3" s="55"/>
      <c r="F3" s="55"/>
      <c r="G3" s="94"/>
    </row>
    <row r="4" spans="1:8" s="99" customFormat="1" ht="18.75" x14ac:dyDescent="0.3">
      <c r="A4" s="95" t="s">
        <v>267</v>
      </c>
      <c r="B4" s="96"/>
      <c r="C4" s="97"/>
      <c r="D4" s="97"/>
      <c r="E4" s="96"/>
      <c r="F4" s="96"/>
      <c r="G4" s="98"/>
      <c r="H4" s="96"/>
    </row>
    <row r="5" spans="1:8" s="102" customFormat="1" ht="12.75" customHeight="1" x14ac:dyDescent="0.2">
      <c r="A5" s="100"/>
      <c r="B5" s="101"/>
    </row>
    <row r="6" spans="1:8" s="102" customFormat="1" ht="12.75" customHeight="1" x14ac:dyDescent="0.2">
      <c r="A6" s="103"/>
      <c r="B6" s="101"/>
    </row>
    <row r="7" spans="1:8" ht="28.5" customHeight="1" x14ac:dyDescent="0.25">
      <c r="A7" s="209" t="s">
        <v>0</v>
      </c>
      <c r="B7" s="209"/>
      <c r="C7" s="209"/>
      <c r="D7" s="209"/>
      <c r="E7" s="209"/>
      <c r="F7" s="209"/>
      <c r="G7" s="209"/>
    </row>
    <row r="8" spans="1:8" ht="12.75" customHeight="1" x14ac:dyDescent="0.25"/>
    <row r="9" spans="1:8" x14ac:dyDescent="0.25">
      <c r="A9" s="204" t="s">
        <v>268</v>
      </c>
      <c r="B9" s="205"/>
      <c r="C9" s="104"/>
      <c r="D9" s="104"/>
      <c r="E9" s="101"/>
      <c r="F9" s="101"/>
      <c r="G9" s="105"/>
    </row>
    <row r="10" spans="1:8" ht="15.75" thickBot="1" x14ac:dyDescent="0.3">
      <c r="C10" s="106"/>
      <c r="D10" s="106"/>
      <c r="E10" s="106"/>
      <c r="F10" s="106"/>
      <c r="G10" s="106" t="s">
        <v>2</v>
      </c>
    </row>
    <row r="11" spans="1:8" x14ac:dyDescent="0.25">
      <c r="A11" s="56" t="s">
        <v>269</v>
      </c>
      <c r="B11" s="107"/>
      <c r="C11" s="206"/>
      <c r="D11" s="206"/>
      <c r="E11" s="207"/>
      <c r="F11" s="207"/>
      <c r="G11" s="208"/>
    </row>
    <row r="12" spans="1:8" ht="39" x14ac:dyDescent="0.25">
      <c r="A12" s="58"/>
      <c r="B12" s="228" t="s">
        <v>5</v>
      </c>
      <c r="C12" s="59" t="s">
        <v>6</v>
      </c>
      <c r="D12" s="60" t="s">
        <v>344</v>
      </c>
      <c r="E12" s="60" t="s">
        <v>8</v>
      </c>
      <c r="F12" s="60" t="s">
        <v>8</v>
      </c>
      <c r="G12" s="61" t="s">
        <v>8</v>
      </c>
    </row>
    <row r="13" spans="1:8" ht="15.75" thickBot="1" x14ac:dyDescent="0.3">
      <c r="A13" s="62"/>
      <c r="B13" s="63"/>
      <c r="C13" s="47" t="s">
        <v>9</v>
      </c>
      <c r="D13" s="47" t="s">
        <v>10</v>
      </c>
      <c r="E13" s="47" t="s">
        <v>11</v>
      </c>
      <c r="F13" s="47" t="s">
        <v>12</v>
      </c>
      <c r="G13" s="48" t="s">
        <v>13</v>
      </c>
    </row>
    <row r="14" spans="1:8" ht="15.75" thickBot="1" x14ac:dyDescent="0.3">
      <c r="A14" s="64" t="s">
        <v>14</v>
      </c>
      <c r="B14" s="65" t="s">
        <v>15</v>
      </c>
      <c r="C14" s="65">
        <v>2</v>
      </c>
      <c r="D14" s="65">
        <v>3</v>
      </c>
      <c r="E14" s="65">
        <v>4</v>
      </c>
      <c r="F14" s="65">
        <v>5</v>
      </c>
      <c r="G14" s="66">
        <v>6</v>
      </c>
    </row>
    <row r="15" spans="1:8" x14ac:dyDescent="0.25">
      <c r="A15" s="67"/>
      <c r="B15" s="68"/>
      <c r="C15" s="69"/>
      <c r="D15" s="69"/>
      <c r="E15" s="69"/>
      <c r="F15" s="69"/>
      <c r="G15" s="70"/>
    </row>
    <row r="16" spans="1:8" x14ac:dyDescent="0.25">
      <c r="A16" s="71" t="s">
        <v>270</v>
      </c>
      <c r="B16" s="72"/>
      <c r="C16" s="73"/>
      <c r="D16" s="73"/>
      <c r="E16" s="73"/>
      <c r="F16" s="73"/>
      <c r="G16" s="74"/>
    </row>
    <row r="17" spans="1:7" x14ac:dyDescent="0.25">
      <c r="A17" s="71" t="s">
        <v>271</v>
      </c>
      <c r="B17" s="72"/>
      <c r="C17" s="73"/>
      <c r="D17" s="73"/>
      <c r="E17" s="73"/>
      <c r="F17" s="73"/>
      <c r="G17" s="74"/>
    </row>
    <row r="18" spans="1:7" ht="30" x14ac:dyDescent="0.25">
      <c r="A18" s="75" t="s">
        <v>272</v>
      </c>
      <c r="B18" s="72">
        <v>10100</v>
      </c>
      <c r="C18" s="73"/>
      <c r="D18" s="73"/>
      <c r="E18" s="73"/>
      <c r="F18" s="73"/>
      <c r="G18" s="74"/>
    </row>
    <row r="19" spans="1:7" x14ac:dyDescent="0.25">
      <c r="A19" s="75" t="s">
        <v>273</v>
      </c>
      <c r="B19" s="76">
        <v>10200</v>
      </c>
      <c r="C19" s="77">
        <f t="shared" ref="C19:G19" si="0">C20+C21</f>
        <v>26</v>
      </c>
      <c r="D19" s="77">
        <f t="shared" si="0"/>
        <v>13</v>
      </c>
      <c r="E19" s="77">
        <f t="shared" si="0"/>
        <v>10</v>
      </c>
      <c r="F19" s="77">
        <f t="shared" si="0"/>
        <v>11</v>
      </c>
      <c r="G19" s="78">
        <f t="shared" si="0"/>
        <v>11</v>
      </c>
    </row>
    <row r="20" spans="1:7" x14ac:dyDescent="0.25">
      <c r="A20" s="75" t="s">
        <v>274</v>
      </c>
      <c r="B20" s="72">
        <v>10210</v>
      </c>
      <c r="C20" s="73">
        <v>3</v>
      </c>
      <c r="D20" s="73">
        <v>1</v>
      </c>
      <c r="E20" s="73">
        <v>1</v>
      </c>
      <c r="F20" s="73">
        <v>2</v>
      </c>
      <c r="G20" s="74">
        <v>2</v>
      </c>
    </row>
    <row r="21" spans="1:7" x14ac:dyDescent="0.25">
      <c r="A21" s="75" t="s">
        <v>275</v>
      </c>
      <c r="B21" s="72">
        <v>10220</v>
      </c>
      <c r="C21" s="73">
        <v>23</v>
      </c>
      <c r="D21" s="73">
        <v>12</v>
      </c>
      <c r="E21" s="73">
        <v>9</v>
      </c>
      <c r="F21" s="73">
        <v>9</v>
      </c>
      <c r="G21" s="74">
        <v>9</v>
      </c>
    </row>
    <row r="22" spans="1:7" x14ac:dyDescent="0.25">
      <c r="A22" s="75" t="s">
        <v>276</v>
      </c>
      <c r="B22" s="72">
        <v>10300</v>
      </c>
      <c r="C22" s="77">
        <f t="shared" ref="C22:G22" si="1">+C24+C25</f>
        <v>80</v>
      </c>
      <c r="D22" s="77">
        <f t="shared" si="1"/>
        <v>45</v>
      </c>
      <c r="E22" s="77">
        <f t="shared" si="1"/>
        <v>47</v>
      </c>
      <c r="F22" s="77">
        <f t="shared" si="1"/>
        <v>48</v>
      </c>
      <c r="G22" s="78">
        <f t="shared" si="1"/>
        <v>48</v>
      </c>
    </row>
    <row r="23" spans="1:7" x14ac:dyDescent="0.25">
      <c r="A23" s="75" t="s">
        <v>209</v>
      </c>
      <c r="B23" s="72"/>
      <c r="C23" s="73"/>
      <c r="D23" s="73"/>
      <c r="E23" s="73"/>
      <c r="F23" s="73"/>
      <c r="G23" s="74"/>
    </row>
    <row r="24" spans="1:7" x14ac:dyDescent="0.25">
      <c r="A24" s="75" t="s">
        <v>277</v>
      </c>
      <c r="B24" s="72">
        <v>10310</v>
      </c>
      <c r="C24" s="73">
        <v>67</v>
      </c>
      <c r="D24" s="73">
        <v>39</v>
      </c>
      <c r="E24" s="73">
        <v>40</v>
      </c>
      <c r="F24" s="73">
        <v>41</v>
      </c>
      <c r="G24" s="74">
        <v>41</v>
      </c>
    </row>
    <row r="25" spans="1:7" x14ac:dyDescent="0.25">
      <c r="A25" s="75" t="s">
        <v>278</v>
      </c>
      <c r="B25" s="72">
        <v>10320</v>
      </c>
      <c r="C25" s="73">
        <v>13</v>
      </c>
      <c r="D25" s="73">
        <v>6</v>
      </c>
      <c r="E25" s="73">
        <v>7</v>
      </c>
      <c r="F25" s="73">
        <v>7</v>
      </c>
      <c r="G25" s="74">
        <v>7</v>
      </c>
    </row>
    <row r="26" spans="1:7" x14ac:dyDescent="0.25">
      <c r="A26" s="75" t="s">
        <v>279</v>
      </c>
      <c r="B26" s="72">
        <v>10321</v>
      </c>
      <c r="C26" s="73"/>
      <c r="D26" s="73"/>
      <c r="E26" s="73"/>
      <c r="F26" s="73"/>
      <c r="G26" s="74"/>
    </row>
    <row r="27" spans="1:7" x14ac:dyDescent="0.25">
      <c r="A27" s="75" t="s">
        <v>280</v>
      </c>
      <c r="B27" s="72">
        <v>10400</v>
      </c>
      <c r="C27" s="77">
        <f t="shared" ref="C27:G27" si="2">C28+C32</f>
        <v>0</v>
      </c>
      <c r="D27" s="77">
        <f t="shared" si="2"/>
        <v>0</v>
      </c>
      <c r="E27" s="77">
        <f t="shared" si="2"/>
        <v>0</v>
      </c>
      <c r="F27" s="77">
        <f t="shared" si="2"/>
        <v>0</v>
      </c>
      <c r="G27" s="78">
        <f t="shared" si="2"/>
        <v>0</v>
      </c>
    </row>
    <row r="28" spans="1:7" ht="30" x14ac:dyDescent="0.25">
      <c r="A28" s="75" t="s">
        <v>281</v>
      </c>
      <c r="B28" s="72">
        <v>10410</v>
      </c>
      <c r="C28" s="73"/>
      <c r="D28" s="73"/>
      <c r="E28" s="73"/>
      <c r="F28" s="73"/>
      <c r="G28" s="74"/>
    </row>
    <row r="29" spans="1:7" x14ac:dyDescent="0.25">
      <c r="A29" s="75" t="s">
        <v>282</v>
      </c>
      <c r="B29" s="72"/>
      <c r="C29" s="73"/>
      <c r="D29" s="73"/>
      <c r="E29" s="73"/>
      <c r="F29" s="73"/>
      <c r="G29" s="74"/>
    </row>
    <row r="30" spans="1:7" x14ac:dyDescent="0.25">
      <c r="A30" s="75" t="s">
        <v>283</v>
      </c>
      <c r="B30" s="72">
        <v>10411</v>
      </c>
      <c r="C30" s="73"/>
      <c r="D30" s="73"/>
      <c r="E30" s="73"/>
      <c r="F30" s="73"/>
      <c r="G30" s="74"/>
    </row>
    <row r="31" spans="1:7" x14ac:dyDescent="0.25">
      <c r="A31" s="75" t="s">
        <v>284</v>
      </c>
      <c r="B31" s="72">
        <v>10412</v>
      </c>
      <c r="C31" s="73"/>
      <c r="D31" s="73"/>
      <c r="E31" s="73"/>
      <c r="F31" s="73"/>
      <c r="G31" s="74"/>
    </row>
    <row r="32" spans="1:7" ht="30" x14ac:dyDescent="0.25">
      <c r="A32" s="75" t="s">
        <v>285</v>
      </c>
      <c r="B32" s="72">
        <v>10420</v>
      </c>
      <c r="C32" s="73"/>
      <c r="D32" s="73"/>
      <c r="E32" s="73"/>
      <c r="F32" s="73"/>
      <c r="G32" s="74"/>
    </row>
    <row r="33" spans="1:7" x14ac:dyDescent="0.25">
      <c r="A33" s="75" t="s">
        <v>286</v>
      </c>
      <c r="B33" s="72">
        <v>10500</v>
      </c>
      <c r="C33" s="73">
        <v>27</v>
      </c>
      <c r="D33" s="73">
        <v>1</v>
      </c>
      <c r="E33" s="73">
        <v>1</v>
      </c>
      <c r="F33" s="73">
        <v>1</v>
      </c>
      <c r="G33" s="74">
        <v>1</v>
      </c>
    </row>
    <row r="34" spans="1:7" x14ac:dyDescent="0.25">
      <c r="A34" s="75" t="s">
        <v>209</v>
      </c>
      <c r="B34" s="72"/>
      <c r="C34" s="73"/>
      <c r="D34" s="73"/>
      <c r="E34" s="73"/>
      <c r="F34" s="73"/>
      <c r="G34" s="74"/>
    </row>
    <row r="35" spans="1:7" x14ac:dyDescent="0.25">
      <c r="A35" s="75" t="s">
        <v>287</v>
      </c>
      <c r="B35" s="72">
        <v>10510</v>
      </c>
      <c r="C35" s="73">
        <v>1</v>
      </c>
      <c r="D35" s="73">
        <v>1</v>
      </c>
      <c r="E35" s="73">
        <v>1</v>
      </c>
      <c r="F35" s="73">
        <v>1</v>
      </c>
      <c r="G35" s="74">
        <v>1</v>
      </c>
    </row>
    <row r="36" spans="1:7" x14ac:dyDescent="0.25">
      <c r="A36" s="75" t="s">
        <v>288</v>
      </c>
      <c r="B36" s="72">
        <v>10520</v>
      </c>
      <c r="C36" s="73"/>
      <c r="D36" s="73"/>
      <c r="E36" s="73"/>
      <c r="F36" s="73"/>
      <c r="G36" s="74"/>
    </row>
    <row r="37" spans="1:7" s="46" customFormat="1" ht="12.75" x14ac:dyDescent="0.2">
      <c r="A37" s="71" t="s">
        <v>99</v>
      </c>
      <c r="B37" s="59">
        <v>10000</v>
      </c>
      <c r="C37" s="79">
        <f t="shared" ref="C37:G37" si="3">C18+C19+C22+C27+C33</f>
        <v>133</v>
      </c>
      <c r="D37" s="79">
        <f t="shared" si="3"/>
        <v>59</v>
      </c>
      <c r="E37" s="79">
        <f t="shared" si="3"/>
        <v>58</v>
      </c>
      <c r="F37" s="79">
        <f t="shared" si="3"/>
        <v>60</v>
      </c>
      <c r="G37" s="80">
        <f t="shared" si="3"/>
        <v>60</v>
      </c>
    </row>
    <row r="38" spans="1:7" s="46" customFormat="1" ht="12.75" x14ac:dyDescent="0.2">
      <c r="A38" s="71" t="s">
        <v>289</v>
      </c>
      <c r="B38" s="59"/>
      <c r="C38" s="81"/>
      <c r="D38" s="81"/>
      <c r="E38" s="81"/>
      <c r="F38" s="81"/>
      <c r="G38" s="82"/>
    </row>
    <row r="39" spans="1:7" ht="45" x14ac:dyDescent="0.25">
      <c r="A39" s="75" t="s">
        <v>290</v>
      </c>
      <c r="B39" s="72">
        <v>11100</v>
      </c>
      <c r="C39" s="73"/>
      <c r="D39" s="73"/>
      <c r="E39" s="73"/>
      <c r="F39" s="73"/>
      <c r="G39" s="74"/>
    </row>
    <row r="40" spans="1:7" ht="30" x14ac:dyDescent="0.25">
      <c r="A40" s="75" t="s">
        <v>291</v>
      </c>
      <c r="B40" s="72">
        <v>11110</v>
      </c>
      <c r="C40" s="73"/>
      <c r="D40" s="73"/>
      <c r="E40" s="73"/>
      <c r="F40" s="73"/>
      <c r="G40" s="74"/>
    </row>
    <row r="41" spans="1:7" x14ac:dyDescent="0.25">
      <c r="A41" s="75" t="s">
        <v>292</v>
      </c>
      <c r="B41" s="72">
        <v>11200</v>
      </c>
      <c r="C41" s="73">
        <v>1</v>
      </c>
      <c r="D41" s="73">
        <v>1</v>
      </c>
      <c r="E41" s="73">
        <v>1</v>
      </c>
      <c r="F41" s="73">
        <v>1</v>
      </c>
      <c r="G41" s="74">
        <v>1</v>
      </c>
    </row>
    <row r="42" spans="1:7" x14ac:dyDescent="0.25">
      <c r="A42" s="75" t="s">
        <v>209</v>
      </c>
      <c r="B42" s="72"/>
      <c r="C42" s="73"/>
      <c r="D42" s="73"/>
      <c r="E42" s="73"/>
      <c r="F42" s="73"/>
      <c r="G42" s="74"/>
    </row>
    <row r="43" spans="1:7" x14ac:dyDescent="0.25">
      <c r="A43" s="75" t="s">
        <v>293</v>
      </c>
      <c r="B43" s="72">
        <v>11210</v>
      </c>
      <c r="C43" s="73"/>
      <c r="D43" s="73"/>
      <c r="E43" s="73"/>
      <c r="F43" s="73"/>
      <c r="G43" s="74"/>
    </row>
    <row r="44" spans="1:7" ht="30" x14ac:dyDescent="0.25">
      <c r="A44" s="75" t="s">
        <v>294</v>
      </c>
      <c r="B44" s="72">
        <v>11220</v>
      </c>
      <c r="C44" s="73"/>
      <c r="D44" s="73"/>
      <c r="E44" s="73"/>
      <c r="F44" s="73"/>
      <c r="G44" s="74"/>
    </row>
    <row r="45" spans="1:7" x14ac:dyDescent="0.25">
      <c r="A45" s="71" t="s">
        <v>115</v>
      </c>
      <c r="B45" s="59">
        <v>11000</v>
      </c>
      <c r="C45" s="77">
        <f t="shared" ref="C45:G45" si="4">C39+C41</f>
        <v>1</v>
      </c>
      <c r="D45" s="77">
        <f t="shared" si="4"/>
        <v>1</v>
      </c>
      <c r="E45" s="77">
        <f t="shared" si="4"/>
        <v>1</v>
      </c>
      <c r="F45" s="77">
        <f t="shared" si="4"/>
        <v>1</v>
      </c>
      <c r="G45" s="78">
        <f t="shared" si="4"/>
        <v>1</v>
      </c>
    </row>
    <row r="46" spans="1:7" x14ac:dyDescent="0.25">
      <c r="A46" s="71" t="s">
        <v>295</v>
      </c>
      <c r="B46" s="59">
        <v>14000</v>
      </c>
      <c r="C46" s="77">
        <f t="shared" ref="C46:G46" si="5">IF((C81+C92)&gt;(C37+C45),C81+C92-C37-C45,0)</f>
        <v>0</v>
      </c>
      <c r="D46" s="77">
        <f t="shared" si="5"/>
        <v>23</v>
      </c>
      <c r="E46" s="77">
        <f t="shared" si="5"/>
        <v>24</v>
      </c>
      <c r="F46" s="77">
        <f t="shared" si="5"/>
        <v>28</v>
      </c>
      <c r="G46" s="78">
        <f t="shared" si="5"/>
        <v>28</v>
      </c>
    </row>
    <row r="47" spans="1:7" x14ac:dyDescent="0.25">
      <c r="A47" s="71" t="s">
        <v>296</v>
      </c>
      <c r="B47" s="59">
        <v>12000</v>
      </c>
      <c r="C47" s="73"/>
      <c r="D47" s="73"/>
      <c r="E47" s="73"/>
      <c r="F47" s="73"/>
      <c r="G47" s="74"/>
    </row>
    <row r="48" spans="1:7" x14ac:dyDescent="0.25">
      <c r="A48" s="75" t="s">
        <v>297</v>
      </c>
      <c r="B48" s="72">
        <v>12100</v>
      </c>
      <c r="C48" s="73"/>
      <c r="D48" s="73"/>
      <c r="E48" s="73"/>
      <c r="F48" s="73"/>
      <c r="G48" s="74"/>
    </row>
    <row r="49" spans="1:7" x14ac:dyDescent="0.25">
      <c r="A49" s="71" t="s">
        <v>298</v>
      </c>
      <c r="B49" s="59">
        <v>13000</v>
      </c>
      <c r="C49" s="77">
        <f t="shared" ref="C49:G49" si="6">C37+C45+C47</f>
        <v>134</v>
      </c>
      <c r="D49" s="77">
        <f t="shared" si="6"/>
        <v>60</v>
      </c>
      <c r="E49" s="77">
        <f t="shared" si="6"/>
        <v>59</v>
      </c>
      <c r="F49" s="77">
        <f t="shared" si="6"/>
        <v>61</v>
      </c>
      <c r="G49" s="78">
        <f t="shared" si="6"/>
        <v>61</v>
      </c>
    </row>
    <row r="50" spans="1:7" ht="26.25" x14ac:dyDescent="0.25">
      <c r="A50" s="71" t="s">
        <v>299</v>
      </c>
      <c r="B50" s="59">
        <v>14100</v>
      </c>
      <c r="C50" s="77">
        <f t="shared" ref="C50:G50" si="7">IF(C96&gt;C49,C96-C49,0)</f>
        <v>0</v>
      </c>
      <c r="D50" s="77">
        <f t="shared" si="7"/>
        <v>23</v>
      </c>
      <c r="E50" s="77">
        <f t="shared" si="7"/>
        <v>24</v>
      </c>
      <c r="F50" s="77">
        <f t="shared" si="7"/>
        <v>28</v>
      </c>
      <c r="G50" s="78">
        <f t="shared" si="7"/>
        <v>28</v>
      </c>
    </row>
    <row r="51" spans="1:7" x14ac:dyDescent="0.25">
      <c r="A51" s="71" t="s">
        <v>300</v>
      </c>
      <c r="B51" s="59">
        <v>14200</v>
      </c>
      <c r="C51" s="73"/>
      <c r="D51" s="73"/>
      <c r="E51" s="73"/>
      <c r="F51" s="73"/>
      <c r="G51" s="74"/>
    </row>
    <row r="52" spans="1:7" ht="26.25" x14ac:dyDescent="0.25">
      <c r="A52" s="71" t="s">
        <v>301</v>
      </c>
      <c r="B52" s="59">
        <v>14300</v>
      </c>
      <c r="C52" s="73"/>
      <c r="D52" s="73"/>
      <c r="E52" s="73"/>
      <c r="F52" s="73"/>
      <c r="G52" s="74"/>
    </row>
    <row r="53" spans="1:7" x14ac:dyDescent="0.25">
      <c r="A53" s="71" t="s">
        <v>302</v>
      </c>
      <c r="B53" s="59">
        <v>14400</v>
      </c>
      <c r="C53" s="83">
        <f t="shared" ref="C53:G53" si="8">IF(C96-C49-C51-C52&gt;0,C96-C49-C51-C52,0)</f>
        <v>0</v>
      </c>
      <c r="D53" s="83">
        <f t="shared" si="8"/>
        <v>23</v>
      </c>
      <c r="E53" s="83">
        <f t="shared" si="8"/>
        <v>24</v>
      </c>
      <c r="F53" s="83">
        <f t="shared" si="8"/>
        <v>28</v>
      </c>
      <c r="G53" s="84">
        <f t="shared" si="8"/>
        <v>28</v>
      </c>
    </row>
    <row r="54" spans="1:7" x14ac:dyDescent="0.25">
      <c r="A54" s="71" t="s">
        <v>303</v>
      </c>
      <c r="B54" s="59">
        <v>14500</v>
      </c>
      <c r="C54" s="77">
        <f t="shared" ref="C54:G54" si="9">C49+C51+C52+C53</f>
        <v>134</v>
      </c>
      <c r="D54" s="77">
        <f t="shared" si="9"/>
        <v>83</v>
      </c>
      <c r="E54" s="77">
        <f t="shared" si="9"/>
        <v>83</v>
      </c>
      <c r="F54" s="77">
        <f t="shared" si="9"/>
        <v>89</v>
      </c>
      <c r="G54" s="78">
        <f t="shared" si="9"/>
        <v>89</v>
      </c>
    </row>
    <row r="55" spans="1:7" x14ac:dyDescent="0.25">
      <c r="A55" s="75"/>
      <c r="B55" s="72"/>
      <c r="C55" s="73"/>
      <c r="D55" s="73"/>
      <c r="E55" s="73"/>
      <c r="F55" s="73"/>
      <c r="G55" s="74"/>
    </row>
    <row r="56" spans="1:7" x14ac:dyDescent="0.25">
      <c r="A56" s="75"/>
      <c r="B56" s="72"/>
      <c r="C56" s="73"/>
      <c r="D56" s="73"/>
      <c r="E56" s="73"/>
      <c r="F56" s="73"/>
      <c r="G56" s="74"/>
    </row>
    <row r="57" spans="1:7" x14ac:dyDescent="0.25">
      <c r="A57" s="71" t="s">
        <v>304</v>
      </c>
      <c r="B57" s="72"/>
      <c r="C57" s="73"/>
      <c r="D57" s="73"/>
      <c r="E57" s="73"/>
      <c r="F57" s="73"/>
      <c r="G57" s="74"/>
    </row>
    <row r="58" spans="1:7" x14ac:dyDescent="0.25">
      <c r="A58" s="71" t="s">
        <v>305</v>
      </c>
      <c r="B58" s="72"/>
      <c r="C58" s="73"/>
      <c r="D58" s="73"/>
      <c r="E58" s="73"/>
      <c r="F58" s="73"/>
      <c r="G58" s="74"/>
    </row>
    <row r="59" spans="1:7" x14ac:dyDescent="0.25">
      <c r="A59" s="75" t="s">
        <v>306</v>
      </c>
      <c r="B59" s="72">
        <v>15100</v>
      </c>
      <c r="C59" s="77">
        <f t="shared" ref="C59:G59" si="10">C60+C61+C62</f>
        <v>78</v>
      </c>
      <c r="D59" s="77">
        <f t="shared" si="10"/>
        <v>83</v>
      </c>
      <c r="E59" s="77">
        <f t="shared" si="10"/>
        <v>83</v>
      </c>
      <c r="F59" s="77">
        <f t="shared" si="10"/>
        <v>89</v>
      </c>
      <c r="G59" s="78">
        <f t="shared" si="10"/>
        <v>89</v>
      </c>
    </row>
    <row r="60" spans="1:7" x14ac:dyDescent="0.25">
      <c r="A60" s="75" t="s">
        <v>307</v>
      </c>
      <c r="B60" s="72">
        <v>15110</v>
      </c>
      <c r="C60" s="73"/>
      <c r="D60" s="73"/>
      <c r="E60" s="73"/>
      <c r="F60" s="73"/>
      <c r="G60" s="74"/>
    </row>
    <row r="61" spans="1:7" x14ac:dyDescent="0.25">
      <c r="A61" s="75" t="s">
        <v>308</v>
      </c>
      <c r="B61" s="72">
        <v>15120</v>
      </c>
      <c r="C61" s="73">
        <v>3</v>
      </c>
      <c r="D61" s="73">
        <v>3</v>
      </c>
      <c r="E61" s="73">
        <v>3</v>
      </c>
      <c r="F61" s="73">
        <v>4</v>
      </c>
      <c r="G61" s="74">
        <v>4</v>
      </c>
    </row>
    <row r="62" spans="1:7" x14ac:dyDescent="0.25">
      <c r="A62" s="75" t="s">
        <v>309</v>
      </c>
      <c r="B62" s="72">
        <v>15130</v>
      </c>
      <c r="C62" s="73">
        <v>75</v>
      </c>
      <c r="D62" s="73">
        <v>80</v>
      </c>
      <c r="E62" s="73">
        <v>80</v>
      </c>
      <c r="F62" s="73">
        <v>85</v>
      </c>
      <c r="G62" s="74">
        <v>85</v>
      </c>
    </row>
    <row r="63" spans="1:7" x14ac:dyDescent="0.25">
      <c r="A63" s="71" t="s">
        <v>209</v>
      </c>
      <c r="B63" s="72"/>
      <c r="C63" s="73"/>
      <c r="D63" s="73"/>
      <c r="E63" s="73"/>
      <c r="F63" s="73"/>
      <c r="G63" s="74"/>
    </row>
    <row r="64" spans="1:7" x14ac:dyDescent="0.25">
      <c r="A64" s="85" t="s">
        <v>310</v>
      </c>
      <c r="B64" s="72">
        <v>15131</v>
      </c>
      <c r="C64" s="73"/>
      <c r="D64" s="73"/>
      <c r="E64" s="73"/>
      <c r="F64" s="73"/>
      <c r="G64" s="74"/>
    </row>
    <row r="65" spans="1:7" x14ac:dyDescent="0.25">
      <c r="A65" s="85" t="s">
        <v>311</v>
      </c>
      <c r="B65" s="72">
        <v>15132</v>
      </c>
      <c r="C65" s="73">
        <v>75</v>
      </c>
      <c r="D65" s="73">
        <v>80</v>
      </c>
      <c r="E65" s="73">
        <v>80</v>
      </c>
      <c r="F65" s="73">
        <v>85</v>
      </c>
      <c r="G65" s="74">
        <v>85</v>
      </c>
    </row>
    <row r="66" spans="1:7" x14ac:dyDescent="0.25">
      <c r="A66" s="85" t="s">
        <v>312</v>
      </c>
      <c r="B66" s="72">
        <v>15133</v>
      </c>
      <c r="C66" s="73"/>
      <c r="D66" s="73"/>
      <c r="E66" s="73"/>
      <c r="F66" s="73"/>
      <c r="G66" s="74"/>
    </row>
    <row r="67" spans="1:7" ht="26.25" x14ac:dyDescent="0.25">
      <c r="A67" s="85" t="s">
        <v>313</v>
      </c>
      <c r="B67" s="72">
        <v>15200</v>
      </c>
      <c r="C67" s="73"/>
      <c r="D67" s="73"/>
      <c r="E67" s="73"/>
      <c r="F67" s="73"/>
      <c r="G67" s="74"/>
    </row>
    <row r="68" spans="1:7" x14ac:dyDescent="0.25">
      <c r="A68" s="85" t="s">
        <v>314</v>
      </c>
      <c r="B68" s="72">
        <v>15300</v>
      </c>
      <c r="C68" s="73"/>
      <c r="D68" s="73"/>
      <c r="E68" s="73"/>
      <c r="F68" s="73"/>
      <c r="G68" s="74"/>
    </row>
    <row r="69" spans="1:7" x14ac:dyDescent="0.25">
      <c r="A69" s="85" t="s">
        <v>315</v>
      </c>
      <c r="B69" s="72">
        <v>61471</v>
      </c>
      <c r="C69" s="73"/>
      <c r="D69" s="73"/>
      <c r="E69" s="73"/>
      <c r="F69" s="73"/>
      <c r="G69" s="74"/>
    </row>
    <row r="70" spans="1:7" x14ac:dyDescent="0.25">
      <c r="A70" s="85" t="s">
        <v>316</v>
      </c>
      <c r="B70" s="72">
        <v>15510</v>
      </c>
      <c r="C70" s="73"/>
      <c r="D70" s="73"/>
      <c r="E70" s="73"/>
      <c r="F70" s="73"/>
      <c r="G70" s="74"/>
    </row>
    <row r="71" spans="1:7" x14ac:dyDescent="0.25">
      <c r="A71" s="75" t="s">
        <v>317</v>
      </c>
      <c r="B71" s="72">
        <v>15400</v>
      </c>
      <c r="C71" s="73">
        <v>14</v>
      </c>
      <c r="D71" s="73"/>
      <c r="E71" s="73"/>
      <c r="F71" s="73"/>
      <c r="G71" s="74"/>
    </row>
    <row r="72" spans="1:7" x14ac:dyDescent="0.25">
      <c r="A72" s="75" t="s">
        <v>209</v>
      </c>
      <c r="B72" s="72"/>
      <c r="C72" s="73"/>
      <c r="D72" s="73"/>
      <c r="E72" s="73"/>
      <c r="F72" s="73"/>
      <c r="G72" s="74"/>
    </row>
    <row r="73" spans="1:7" x14ac:dyDescent="0.25">
      <c r="A73" s="75" t="s">
        <v>318</v>
      </c>
      <c r="B73" s="72">
        <v>15410</v>
      </c>
      <c r="C73" s="77">
        <f t="shared" ref="C73:G73" si="11">SUM(C75:C78)</f>
        <v>14</v>
      </c>
      <c r="D73" s="77">
        <f t="shared" si="11"/>
        <v>0</v>
      </c>
      <c r="E73" s="77">
        <f t="shared" si="11"/>
        <v>0</v>
      </c>
      <c r="F73" s="77">
        <f t="shared" si="11"/>
        <v>0</v>
      </c>
      <c r="G73" s="78">
        <f t="shared" si="11"/>
        <v>0</v>
      </c>
    </row>
    <row r="74" spans="1:7" x14ac:dyDescent="0.25">
      <c r="A74" s="86" t="s">
        <v>319</v>
      </c>
      <c r="B74" s="72"/>
      <c r="C74" s="73"/>
      <c r="D74" s="73"/>
      <c r="E74" s="73"/>
      <c r="F74" s="73"/>
      <c r="G74" s="74"/>
    </row>
    <row r="75" spans="1:7" x14ac:dyDescent="0.25">
      <c r="A75" s="86" t="s">
        <v>320</v>
      </c>
      <c r="B75" s="72">
        <v>15411</v>
      </c>
      <c r="C75" s="73"/>
      <c r="D75" s="73"/>
      <c r="E75" s="73"/>
      <c r="F75" s="73"/>
      <c r="G75" s="74"/>
    </row>
    <row r="76" spans="1:7" x14ac:dyDescent="0.25">
      <c r="A76" s="86" t="s">
        <v>321</v>
      </c>
      <c r="B76" s="72"/>
      <c r="C76" s="73">
        <v>14</v>
      </c>
      <c r="D76" s="73"/>
      <c r="E76" s="73"/>
      <c r="F76" s="73"/>
      <c r="G76" s="74"/>
    </row>
    <row r="77" spans="1:7" x14ac:dyDescent="0.25">
      <c r="A77" s="86" t="s">
        <v>322</v>
      </c>
      <c r="B77" s="72"/>
      <c r="C77" s="73"/>
      <c r="D77" s="73"/>
      <c r="E77" s="73"/>
      <c r="F77" s="73"/>
      <c r="G77" s="74"/>
    </row>
    <row r="78" spans="1:7" x14ac:dyDescent="0.25">
      <c r="A78" s="86" t="s">
        <v>323</v>
      </c>
      <c r="B78" s="72"/>
      <c r="C78" s="73"/>
      <c r="D78" s="73"/>
      <c r="E78" s="73"/>
      <c r="F78" s="73"/>
      <c r="G78" s="74"/>
    </row>
    <row r="79" spans="1:7" x14ac:dyDescent="0.25">
      <c r="A79" s="75" t="s">
        <v>324</v>
      </c>
      <c r="B79" s="72">
        <v>15420</v>
      </c>
      <c r="C79" s="73"/>
      <c r="D79" s="73"/>
      <c r="E79" s="73"/>
      <c r="F79" s="73"/>
      <c r="G79" s="74"/>
    </row>
    <row r="80" spans="1:7" x14ac:dyDescent="0.25">
      <c r="A80" s="75" t="s">
        <v>325</v>
      </c>
      <c r="B80" s="72">
        <v>15430</v>
      </c>
      <c r="C80" s="73"/>
      <c r="D80" s="73"/>
      <c r="E80" s="73"/>
      <c r="F80" s="73"/>
      <c r="G80" s="74"/>
    </row>
    <row r="81" spans="1:7" x14ac:dyDescent="0.25">
      <c r="A81" s="71" t="s">
        <v>99</v>
      </c>
      <c r="B81" s="59">
        <v>15000</v>
      </c>
      <c r="C81" s="77">
        <f t="shared" ref="C81:G81" si="12">C59+C67+C68+C71</f>
        <v>92</v>
      </c>
      <c r="D81" s="77">
        <f t="shared" si="12"/>
        <v>83</v>
      </c>
      <c r="E81" s="77">
        <f t="shared" si="12"/>
        <v>83</v>
      </c>
      <c r="F81" s="77">
        <f t="shared" si="12"/>
        <v>89</v>
      </c>
      <c r="G81" s="78">
        <f t="shared" si="12"/>
        <v>89</v>
      </c>
    </row>
    <row r="82" spans="1:7" x14ac:dyDescent="0.25">
      <c r="A82" s="71" t="s">
        <v>326</v>
      </c>
      <c r="B82" s="72"/>
      <c r="C82" s="73"/>
      <c r="D82" s="73"/>
      <c r="E82" s="73"/>
      <c r="F82" s="73"/>
      <c r="G82" s="74"/>
    </row>
    <row r="83" spans="1:7" ht="30" x14ac:dyDescent="0.25">
      <c r="A83" s="75" t="s">
        <v>327</v>
      </c>
      <c r="B83" s="72">
        <v>16100</v>
      </c>
      <c r="C83" s="73"/>
      <c r="D83" s="73"/>
      <c r="E83" s="73"/>
      <c r="F83" s="73"/>
      <c r="G83" s="74"/>
    </row>
    <row r="84" spans="1:7" x14ac:dyDescent="0.25">
      <c r="A84" s="75" t="s">
        <v>328</v>
      </c>
      <c r="B84" s="72">
        <v>16110</v>
      </c>
      <c r="C84" s="73"/>
      <c r="D84" s="73"/>
      <c r="E84" s="73"/>
      <c r="F84" s="73"/>
      <c r="G84" s="74"/>
    </row>
    <row r="85" spans="1:7" ht="30" x14ac:dyDescent="0.25">
      <c r="A85" s="75" t="s">
        <v>329</v>
      </c>
      <c r="B85" s="72">
        <v>16200</v>
      </c>
      <c r="C85" s="73"/>
      <c r="D85" s="73"/>
      <c r="E85" s="73"/>
      <c r="F85" s="73"/>
      <c r="G85" s="74"/>
    </row>
    <row r="86" spans="1:7" x14ac:dyDescent="0.25">
      <c r="A86" s="75" t="s">
        <v>330</v>
      </c>
      <c r="B86" s="72">
        <v>16210</v>
      </c>
      <c r="C86" s="73"/>
      <c r="D86" s="73"/>
      <c r="E86" s="73"/>
      <c r="F86" s="73"/>
      <c r="G86" s="74"/>
    </row>
    <row r="87" spans="1:7" x14ac:dyDescent="0.25">
      <c r="A87" s="75" t="s">
        <v>331</v>
      </c>
      <c r="B87" s="72">
        <v>16300</v>
      </c>
      <c r="C87" s="73"/>
      <c r="D87" s="73"/>
      <c r="E87" s="73"/>
      <c r="F87" s="73"/>
      <c r="G87" s="74"/>
    </row>
    <row r="88" spans="1:7" x14ac:dyDescent="0.25">
      <c r="A88" s="75" t="s">
        <v>209</v>
      </c>
      <c r="B88" s="72"/>
      <c r="C88" s="73"/>
      <c r="D88" s="73"/>
      <c r="E88" s="73"/>
      <c r="F88" s="73"/>
      <c r="G88" s="74"/>
    </row>
    <row r="89" spans="1:7" x14ac:dyDescent="0.25">
      <c r="A89" s="75" t="s">
        <v>332</v>
      </c>
      <c r="B89" s="72">
        <v>16310</v>
      </c>
      <c r="C89" s="73"/>
      <c r="D89" s="73"/>
      <c r="E89" s="73"/>
      <c r="F89" s="73"/>
      <c r="G89" s="74"/>
    </row>
    <row r="90" spans="1:7" ht="30" x14ac:dyDescent="0.25">
      <c r="A90" s="75" t="s">
        <v>333</v>
      </c>
      <c r="B90" s="72">
        <v>16320</v>
      </c>
      <c r="C90" s="73"/>
      <c r="D90" s="73"/>
      <c r="E90" s="73"/>
      <c r="F90" s="73"/>
      <c r="G90" s="74"/>
    </row>
    <row r="91" spans="1:7" ht="30" x14ac:dyDescent="0.25">
      <c r="A91" s="75" t="s">
        <v>334</v>
      </c>
      <c r="B91" s="72">
        <v>16330</v>
      </c>
      <c r="C91" s="73"/>
      <c r="D91" s="73"/>
      <c r="E91" s="73"/>
      <c r="F91" s="73"/>
      <c r="G91" s="74"/>
    </row>
    <row r="92" spans="1:7" x14ac:dyDescent="0.25">
      <c r="A92" s="71" t="s">
        <v>115</v>
      </c>
      <c r="B92" s="59">
        <v>16000</v>
      </c>
      <c r="C92" s="77">
        <f t="shared" ref="C92:G92" si="13">C83+C85+C87</f>
        <v>0</v>
      </c>
      <c r="D92" s="77">
        <f t="shared" si="13"/>
        <v>0</v>
      </c>
      <c r="E92" s="77">
        <f t="shared" si="13"/>
        <v>0</v>
      </c>
      <c r="F92" s="77">
        <f t="shared" si="13"/>
        <v>0</v>
      </c>
      <c r="G92" s="78">
        <f t="shared" si="13"/>
        <v>0</v>
      </c>
    </row>
    <row r="93" spans="1:7" x14ac:dyDescent="0.25">
      <c r="A93" s="71" t="s">
        <v>335</v>
      </c>
      <c r="B93" s="59">
        <v>19000</v>
      </c>
      <c r="C93" s="77">
        <f t="shared" ref="C93:G93" si="14">IF((C81+C92)&lt;(C37+C45),C37+C45-C81-C92,0)</f>
        <v>42</v>
      </c>
      <c r="D93" s="77">
        <f t="shared" si="14"/>
        <v>0</v>
      </c>
      <c r="E93" s="77">
        <f t="shared" si="14"/>
        <v>0</v>
      </c>
      <c r="F93" s="77">
        <f t="shared" si="14"/>
        <v>0</v>
      </c>
      <c r="G93" s="78">
        <f t="shared" si="14"/>
        <v>0</v>
      </c>
    </row>
    <row r="94" spans="1:7" x14ac:dyDescent="0.25">
      <c r="A94" s="71" t="s">
        <v>336</v>
      </c>
      <c r="B94" s="59">
        <v>17000</v>
      </c>
      <c r="C94" s="73"/>
      <c r="D94" s="73"/>
      <c r="E94" s="73"/>
      <c r="F94" s="73"/>
      <c r="G94" s="74"/>
    </row>
    <row r="95" spans="1:7" x14ac:dyDescent="0.25">
      <c r="A95" s="75" t="s">
        <v>337</v>
      </c>
      <c r="B95" s="87">
        <v>17100</v>
      </c>
      <c r="C95" s="73"/>
      <c r="D95" s="73"/>
      <c r="E95" s="73"/>
      <c r="F95" s="73"/>
      <c r="G95" s="74"/>
    </row>
    <row r="96" spans="1:7" x14ac:dyDescent="0.25">
      <c r="A96" s="71" t="s">
        <v>338</v>
      </c>
      <c r="B96" s="59">
        <v>18000</v>
      </c>
      <c r="C96" s="77">
        <f t="shared" ref="C96:G96" si="15">C81+C92+C94</f>
        <v>92</v>
      </c>
      <c r="D96" s="77">
        <f t="shared" si="15"/>
        <v>83</v>
      </c>
      <c r="E96" s="77">
        <f t="shared" si="15"/>
        <v>83</v>
      </c>
      <c r="F96" s="77">
        <f t="shared" si="15"/>
        <v>89</v>
      </c>
      <c r="G96" s="78">
        <f t="shared" si="15"/>
        <v>89</v>
      </c>
    </row>
    <row r="97" spans="1:7" ht="26.25" x14ac:dyDescent="0.25">
      <c r="A97" s="71" t="s">
        <v>339</v>
      </c>
      <c r="B97" s="59">
        <v>19100</v>
      </c>
      <c r="C97" s="77">
        <f t="shared" ref="C97:G97" si="16">IF(C96&lt;C49,C49-C96,0)</f>
        <v>42</v>
      </c>
      <c r="D97" s="77">
        <f t="shared" si="16"/>
        <v>0</v>
      </c>
      <c r="E97" s="77">
        <f t="shared" si="16"/>
        <v>0</v>
      </c>
      <c r="F97" s="77">
        <f t="shared" si="16"/>
        <v>0</v>
      </c>
      <c r="G97" s="78">
        <f t="shared" si="16"/>
        <v>0</v>
      </c>
    </row>
    <row r="98" spans="1:7" x14ac:dyDescent="0.25">
      <c r="A98" s="71" t="s">
        <v>340</v>
      </c>
      <c r="B98" s="59">
        <v>19200</v>
      </c>
      <c r="C98" s="83">
        <f t="shared" ref="C98:G98" si="17">IF(C49+C51+C52-C96&gt;0,C49+C51+C52-C96,0)</f>
        <v>42</v>
      </c>
      <c r="D98" s="83">
        <f t="shared" si="17"/>
        <v>0</v>
      </c>
      <c r="E98" s="83">
        <f t="shared" si="17"/>
        <v>0</v>
      </c>
      <c r="F98" s="83">
        <f t="shared" si="17"/>
        <v>0</v>
      </c>
      <c r="G98" s="84">
        <f t="shared" si="17"/>
        <v>0</v>
      </c>
    </row>
    <row r="99" spans="1:7" ht="15.75" thickBot="1" x14ac:dyDescent="0.3">
      <c r="A99" s="88" t="s">
        <v>341</v>
      </c>
      <c r="B99" s="63">
        <v>19500</v>
      </c>
      <c r="C99" s="89">
        <f t="shared" ref="C99:G99" si="18">IF((C96+C98)=C54,C96+C98,"Общи приходи=Общи разходи")</f>
        <v>134</v>
      </c>
      <c r="D99" s="89">
        <f t="shared" si="18"/>
        <v>83</v>
      </c>
      <c r="E99" s="89">
        <f t="shared" si="18"/>
        <v>83</v>
      </c>
      <c r="F99" s="89">
        <f t="shared" si="18"/>
        <v>89</v>
      </c>
      <c r="G99" s="90">
        <f t="shared" si="18"/>
        <v>89</v>
      </c>
    </row>
    <row r="100" spans="1:7" x14ac:dyDescent="0.25">
      <c r="A100" s="55"/>
      <c r="B100" s="54"/>
      <c r="C100" s="55"/>
      <c r="D100" s="55"/>
      <c r="E100" s="55"/>
      <c r="F100" s="55"/>
      <c r="G100" s="55"/>
    </row>
    <row r="101" spans="1:7" x14ac:dyDescent="0.25">
      <c r="A101" s="91" t="s">
        <v>342</v>
      </c>
      <c r="B101" s="54"/>
      <c r="C101" s="55"/>
      <c r="D101" s="55"/>
      <c r="E101" s="55"/>
      <c r="F101" s="55"/>
      <c r="G101" s="55"/>
    </row>
    <row r="102" spans="1:7" x14ac:dyDescent="0.25">
      <c r="A102" s="55"/>
      <c r="B102" s="54"/>
      <c r="C102" s="55"/>
      <c r="D102" s="55"/>
      <c r="E102" s="55"/>
      <c r="F102" s="55"/>
      <c r="G102" s="55"/>
    </row>
    <row r="103" spans="1:7" x14ac:dyDescent="0.25">
      <c r="A103" s="55"/>
      <c r="B103" s="54"/>
      <c r="C103" s="55"/>
      <c r="D103" s="55"/>
      <c r="E103" s="55"/>
      <c r="F103" s="55"/>
      <c r="G103" s="55"/>
    </row>
  </sheetData>
  <mergeCells count="4">
    <mergeCell ref="A9:B9"/>
    <mergeCell ref="C11:G11"/>
    <mergeCell ref="A7:G7"/>
    <mergeCell ref="A2:H2"/>
  </mergeCells>
  <pageMargins left="0.98425196850393704" right="0.31496062992125984" top="0.59055118110236227" bottom="0.59055118110236227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zoomScaleNormal="100" workbookViewId="0">
      <selection activeCell="H169" sqref="H169"/>
    </sheetView>
  </sheetViews>
  <sheetFormatPr defaultRowHeight="12.75" x14ac:dyDescent="0.2"/>
  <cols>
    <col min="1" max="1" width="42.5703125" style="2" customWidth="1"/>
    <col min="2" max="2" width="12.28515625" style="1" customWidth="1"/>
    <col min="3" max="3" width="12.140625" style="2" customWidth="1"/>
    <col min="4" max="4" width="13.28515625" style="2" customWidth="1"/>
    <col min="5" max="5" width="14.42578125" style="2" customWidth="1"/>
    <col min="6" max="7" width="12.140625" style="2" customWidth="1"/>
    <col min="8" max="255" width="9.140625" style="2"/>
    <col min="256" max="256" width="81.140625" style="2" customWidth="1"/>
    <col min="257" max="257" width="12.28515625" style="2" customWidth="1"/>
    <col min="258" max="259" width="12.140625" style="2" customWidth="1"/>
    <col min="260" max="260" width="14.42578125" style="2" customWidth="1"/>
    <col min="261" max="263" width="12.140625" style="2" customWidth="1"/>
    <col min="264" max="511" width="9.140625" style="2"/>
    <col min="512" max="512" width="81.140625" style="2" customWidth="1"/>
    <col min="513" max="513" width="12.28515625" style="2" customWidth="1"/>
    <col min="514" max="515" width="12.140625" style="2" customWidth="1"/>
    <col min="516" max="516" width="14.42578125" style="2" customWidth="1"/>
    <col min="517" max="519" width="12.140625" style="2" customWidth="1"/>
    <col min="520" max="767" width="9.140625" style="2"/>
    <col min="768" max="768" width="81.140625" style="2" customWidth="1"/>
    <col min="769" max="769" width="12.28515625" style="2" customWidth="1"/>
    <col min="770" max="771" width="12.140625" style="2" customWidth="1"/>
    <col min="772" max="772" width="14.42578125" style="2" customWidth="1"/>
    <col min="773" max="775" width="12.140625" style="2" customWidth="1"/>
    <col min="776" max="1023" width="9.140625" style="2"/>
    <col min="1024" max="1024" width="81.140625" style="2" customWidth="1"/>
    <col min="1025" max="1025" width="12.28515625" style="2" customWidth="1"/>
    <col min="1026" max="1027" width="12.140625" style="2" customWidth="1"/>
    <col min="1028" max="1028" width="14.42578125" style="2" customWidth="1"/>
    <col min="1029" max="1031" width="12.140625" style="2" customWidth="1"/>
    <col min="1032" max="1279" width="9.140625" style="2"/>
    <col min="1280" max="1280" width="81.140625" style="2" customWidth="1"/>
    <col min="1281" max="1281" width="12.28515625" style="2" customWidth="1"/>
    <col min="1282" max="1283" width="12.140625" style="2" customWidth="1"/>
    <col min="1284" max="1284" width="14.42578125" style="2" customWidth="1"/>
    <col min="1285" max="1287" width="12.140625" style="2" customWidth="1"/>
    <col min="1288" max="1535" width="9.140625" style="2"/>
    <col min="1536" max="1536" width="81.140625" style="2" customWidth="1"/>
    <col min="1537" max="1537" width="12.28515625" style="2" customWidth="1"/>
    <col min="1538" max="1539" width="12.140625" style="2" customWidth="1"/>
    <col min="1540" max="1540" width="14.42578125" style="2" customWidth="1"/>
    <col min="1541" max="1543" width="12.140625" style="2" customWidth="1"/>
    <col min="1544" max="1791" width="9.140625" style="2"/>
    <col min="1792" max="1792" width="81.140625" style="2" customWidth="1"/>
    <col min="1793" max="1793" width="12.28515625" style="2" customWidth="1"/>
    <col min="1794" max="1795" width="12.140625" style="2" customWidth="1"/>
    <col min="1796" max="1796" width="14.42578125" style="2" customWidth="1"/>
    <col min="1797" max="1799" width="12.140625" style="2" customWidth="1"/>
    <col min="1800" max="2047" width="9.140625" style="2"/>
    <col min="2048" max="2048" width="81.140625" style="2" customWidth="1"/>
    <col min="2049" max="2049" width="12.28515625" style="2" customWidth="1"/>
    <col min="2050" max="2051" width="12.140625" style="2" customWidth="1"/>
    <col min="2052" max="2052" width="14.42578125" style="2" customWidth="1"/>
    <col min="2053" max="2055" width="12.140625" style="2" customWidth="1"/>
    <col min="2056" max="2303" width="9.140625" style="2"/>
    <col min="2304" max="2304" width="81.140625" style="2" customWidth="1"/>
    <col min="2305" max="2305" width="12.28515625" style="2" customWidth="1"/>
    <col min="2306" max="2307" width="12.140625" style="2" customWidth="1"/>
    <col min="2308" max="2308" width="14.42578125" style="2" customWidth="1"/>
    <col min="2309" max="2311" width="12.140625" style="2" customWidth="1"/>
    <col min="2312" max="2559" width="9.140625" style="2"/>
    <col min="2560" max="2560" width="81.140625" style="2" customWidth="1"/>
    <col min="2561" max="2561" width="12.28515625" style="2" customWidth="1"/>
    <col min="2562" max="2563" width="12.140625" style="2" customWidth="1"/>
    <col min="2564" max="2564" width="14.42578125" style="2" customWidth="1"/>
    <col min="2565" max="2567" width="12.140625" style="2" customWidth="1"/>
    <col min="2568" max="2815" width="9.140625" style="2"/>
    <col min="2816" max="2816" width="81.140625" style="2" customWidth="1"/>
    <col min="2817" max="2817" width="12.28515625" style="2" customWidth="1"/>
    <col min="2818" max="2819" width="12.140625" style="2" customWidth="1"/>
    <col min="2820" max="2820" width="14.42578125" style="2" customWidth="1"/>
    <col min="2821" max="2823" width="12.140625" style="2" customWidth="1"/>
    <col min="2824" max="3071" width="9.140625" style="2"/>
    <col min="3072" max="3072" width="81.140625" style="2" customWidth="1"/>
    <col min="3073" max="3073" width="12.28515625" style="2" customWidth="1"/>
    <col min="3074" max="3075" width="12.140625" style="2" customWidth="1"/>
    <col min="3076" max="3076" width="14.42578125" style="2" customWidth="1"/>
    <col min="3077" max="3079" width="12.140625" style="2" customWidth="1"/>
    <col min="3080" max="3327" width="9.140625" style="2"/>
    <col min="3328" max="3328" width="81.140625" style="2" customWidth="1"/>
    <col min="3329" max="3329" width="12.28515625" style="2" customWidth="1"/>
    <col min="3330" max="3331" width="12.140625" style="2" customWidth="1"/>
    <col min="3332" max="3332" width="14.42578125" style="2" customWidth="1"/>
    <col min="3333" max="3335" width="12.140625" style="2" customWidth="1"/>
    <col min="3336" max="3583" width="9.140625" style="2"/>
    <col min="3584" max="3584" width="81.140625" style="2" customWidth="1"/>
    <col min="3585" max="3585" width="12.28515625" style="2" customWidth="1"/>
    <col min="3586" max="3587" width="12.140625" style="2" customWidth="1"/>
    <col min="3588" max="3588" width="14.42578125" style="2" customWidth="1"/>
    <col min="3589" max="3591" width="12.140625" style="2" customWidth="1"/>
    <col min="3592" max="3839" width="9.140625" style="2"/>
    <col min="3840" max="3840" width="81.140625" style="2" customWidth="1"/>
    <col min="3841" max="3841" width="12.28515625" style="2" customWidth="1"/>
    <col min="3842" max="3843" width="12.140625" style="2" customWidth="1"/>
    <col min="3844" max="3844" width="14.42578125" style="2" customWidth="1"/>
    <col min="3845" max="3847" width="12.140625" style="2" customWidth="1"/>
    <col min="3848" max="4095" width="9.140625" style="2"/>
    <col min="4096" max="4096" width="81.140625" style="2" customWidth="1"/>
    <col min="4097" max="4097" width="12.28515625" style="2" customWidth="1"/>
    <col min="4098" max="4099" width="12.140625" style="2" customWidth="1"/>
    <col min="4100" max="4100" width="14.42578125" style="2" customWidth="1"/>
    <col min="4101" max="4103" width="12.140625" style="2" customWidth="1"/>
    <col min="4104" max="4351" width="9.140625" style="2"/>
    <col min="4352" max="4352" width="81.140625" style="2" customWidth="1"/>
    <col min="4353" max="4353" width="12.28515625" style="2" customWidth="1"/>
    <col min="4354" max="4355" width="12.140625" style="2" customWidth="1"/>
    <col min="4356" max="4356" width="14.42578125" style="2" customWidth="1"/>
    <col min="4357" max="4359" width="12.140625" style="2" customWidth="1"/>
    <col min="4360" max="4607" width="9.140625" style="2"/>
    <col min="4608" max="4608" width="81.140625" style="2" customWidth="1"/>
    <col min="4609" max="4609" width="12.28515625" style="2" customWidth="1"/>
    <col min="4610" max="4611" width="12.140625" style="2" customWidth="1"/>
    <col min="4612" max="4612" width="14.42578125" style="2" customWidth="1"/>
    <col min="4613" max="4615" width="12.140625" style="2" customWidth="1"/>
    <col min="4616" max="4863" width="9.140625" style="2"/>
    <col min="4864" max="4864" width="81.140625" style="2" customWidth="1"/>
    <col min="4865" max="4865" width="12.28515625" style="2" customWidth="1"/>
    <col min="4866" max="4867" width="12.140625" style="2" customWidth="1"/>
    <col min="4868" max="4868" width="14.42578125" style="2" customWidth="1"/>
    <col min="4869" max="4871" width="12.140625" style="2" customWidth="1"/>
    <col min="4872" max="5119" width="9.140625" style="2"/>
    <col min="5120" max="5120" width="81.140625" style="2" customWidth="1"/>
    <col min="5121" max="5121" width="12.28515625" style="2" customWidth="1"/>
    <col min="5122" max="5123" width="12.140625" style="2" customWidth="1"/>
    <col min="5124" max="5124" width="14.42578125" style="2" customWidth="1"/>
    <col min="5125" max="5127" width="12.140625" style="2" customWidth="1"/>
    <col min="5128" max="5375" width="9.140625" style="2"/>
    <col min="5376" max="5376" width="81.140625" style="2" customWidth="1"/>
    <col min="5377" max="5377" width="12.28515625" style="2" customWidth="1"/>
    <col min="5378" max="5379" width="12.140625" style="2" customWidth="1"/>
    <col min="5380" max="5380" width="14.42578125" style="2" customWidth="1"/>
    <col min="5381" max="5383" width="12.140625" style="2" customWidth="1"/>
    <col min="5384" max="5631" width="9.140625" style="2"/>
    <col min="5632" max="5632" width="81.140625" style="2" customWidth="1"/>
    <col min="5633" max="5633" width="12.28515625" style="2" customWidth="1"/>
    <col min="5634" max="5635" width="12.140625" style="2" customWidth="1"/>
    <col min="5636" max="5636" width="14.42578125" style="2" customWidth="1"/>
    <col min="5637" max="5639" width="12.140625" style="2" customWidth="1"/>
    <col min="5640" max="5887" width="9.140625" style="2"/>
    <col min="5888" max="5888" width="81.140625" style="2" customWidth="1"/>
    <col min="5889" max="5889" width="12.28515625" style="2" customWidth="1"/>
    <col min="5890" max="5891" width="12.140625" style="2" customWidth="1"/>
    <col min="5892" max="5892" width="14.42578125" style="2" customWidth="1"/>
    <col min="5893" max="5895" width="12.140625" style="2" customWidth="1"/>
    <col min="5896" max="6143" width="9.140625" style="2"/>
    <col min="6144" max="6144" width="81.140625" style="2" customWidth="1"/>
    <col min="6145" max="6145" width="12.28515625" style="2" customWidth="1"/>
    <col min="6146" max="6147" width="12.140625" style="2" customWidth="1"/>
    <col min="6148" max="6148" width="14.42578125" style="2" customWidth="1"/>
    <col min="6149" max="6151" width="12.140625" style="2" customWidth="1"/>
    <col min="6152" max="6399" width="9.140625" style="2"/>
    <col min="6400" max="6400" width="81.140625" style="2" customWidth="1"/>
    <col min="6401" max="6401" width="12.28515625" style="2" customWidth="1"/>
    <col min="6402" max="6403" width="12.140625" style="2" customWidth="1"/>
    <col min="6404" max="6404" width="14.42578125" style="2" customWidth="1"/>
    <col min="6405" max="6407" width="12.140625" style="2" customWidth="1"/>
    <col min="6408" max="6655" width="9.140625" style="2"/>
    <col min="6656" max="6656" width="81.140625" style="2" customWidth="1"/>
    <col min="6657" max="6657" width="12.28515625" style="2" customWidth="1"/>
    <col min="6658" max="6659" width="12.140625" style="2" customWidth="1"/>
    <col min="6660" max="6660" width="14.42578125" style="2" customWidth="1"/>
    <col min="6661" max="6663" width="12.140625" style="2" customWidth="1"/>
    <col min="6664" max="6911" width="9.140625" style="2"/>
    <col min="6912" max="6912" width="81.140625" style="2" customWidth="1"/>
    <col min="6913" max="6913" width="12.28515625" style="2" customWidth="1"/>
    <col min="6914" max="6915" width="12.140625" style="2" customWidth="1"/>
    <col min="6916" max="6916" width="14.42578125" style="2" customWidth="1"/>
    <col min="6917" max="6919" width="12.140625" style="2" customWidth="1"/>
    <col min="6920" max="7167" width="9.140625" style="2"/>
    <col min="7168" max="7168" width="81.140625" style="2" customWidth="1"/>
    <col min="7169" max="7169" width="12.28515625" style="2" customWidth="1"/>
    <col min="7170" max="7171" width="12.140625" style="2" customWidth="1"/>
    <col min="7172" max="7172" width="14.42578125" style="2" customWidth="1"/>
    <col min="7173" max="7175" width="12.140625" style="2" customWidth="1"/>
    <col min="7176" max="7423" width="9.140625" style="2"/>
    <col min="7424" max="7424" width="81.140625" style="2" customWidth="1"/>
    <col min="7425" max="7425" width="12.28515625" style="2" customWidth="1"/>
    <col min="7426" max="7427" width="12.140625" style="2" customWidth="1"/>
    <col min="7428" max="7428" width="14.42578125" style="2" customWidth="1"/>
    <col min="7429" max="7431" width="12.140625" style="2" customWidth="1"/>
    <col min="7432" max="7679" width="9.140625" style="2"/>
    <col min="7680" max="7680" width="81.140625" style="2" customWidth="1"/>
    <col min="7681" max="7681" width="12.28515625" style="2" customWidth="1"/>
    <col min="7682" max="7683" width="12.140625" style="2" customWidth="1"/>
    <col min="7684" max="7684" width="14.42578125" style="2" customWidth="1"/>
    <col min="7685" max="7687" width="12.140625" style="2" customWidth="1"/>
    <col min="7688" max="7935" width="9.140625" style="2"/>
    <col min="7936" max="7936" width="81.140625" style="2" customWidth="1"/>
    <col min="7937" max="7937" width="12.28515625" style="2" customWidth="1"/>
    <col min="7938" max="7939" width="12.140625" style="2" customWidth="1"/>
    <col min="7940" max="7940" width="14.42578125" style="2" customWidth="1"/>
    <col min="7941" max="7943" width="12.140625" style="2" customWidth="1"/>
    <col min="7944" max="8191" width="9.140625" style="2"/>
    <col min="8192" max="8192" width="81.140625" style="2" customWidth="1"/>
    <col min="8193" max="8193" width="12.28515625" style="2" customWidth="1"/>
    <col min="8194" max="8195" width="12.140625" style="2" customWidth="1"/>
    <col min="8196" max="8196" width="14.42578125" style="2" customWidth="1"/>
    <col min="8197" max="8199" width="12.140625" style="2" customWidth="1"/>
    <col min="8200" max="8447" width="9.140625" style="2"/>
    <col min="8448" max="8448" width="81.140625" style="2" customWidth="1"/>
    <col min="8449" max="8449" width="12.28515625" style="2" customWidth="1"/>
    <col min="8450" max="8451" width="12.140625" style="2" customWidth="1"/>
    <col min="8452" max="8452" width="14.42578125" style="2" customWidth="1"/>
    <col min="8453" max="8455" width="12.140625" style="2" customWidth="1"/>
    <col min="8456" max="8703" width="9.140625" style="2"/>
    <col min="8704" max="8704" width="81.140625" style="2" customWidth="1"/>
    <col min="8705" max="8705" width="12.28515625" style="2" customWidth="1"/>
    <col min="8706" max="8707" width="12.140625" style="2" customWidth="1"/>
    <col min="8708" max="8708" width="14.42578125" style="2" customWidth="1"/>
    <col min="8709" max="8711" width="12.140625" style="2" customWidth="1"/>
    <col min="8712" max="8959" width="9.140625" style="2"/>
    <col min="8960" max="8960" width="81.140625" style="2" customWidth="1"/>
    <col min="8961" max="8961" width="12.28515625" style="2" customWidth="1"/>
    <col min="8962" max="8963" width="12.140625" style="2" customWidth="1"/>
    <col min="8964" max="8964" width="14.42578125" style="2" customWidth="1"/>
    <col min="8965" max="8967" width="12.140625" style="2" customWidth="1"/>
    <col min="8968" max="9215" width="9.140625" style="2"/>
    <col min="9216" max="9216" width="81.140625" style="2" customWidth="1"/>
    <col min="9217" max="9217" width="12.28515625" style="2" customWidth="1"/>
    <col min="9218" max="9219" width="12.140625" style="2" customWidth="1"/>
    <col min="9220" max="9220" width="14.42578125" style="2" customWidth="1"/>
    <col min="9221" max="9223" width="12.140625" style="2" customWidth="1"/>
    <col min="9224" max="9471" width="9.140625" style="2"/>
    <col min="9472" max="9472" width="81.140625" style="2" customWidth="1"/>
    <col min="9473" max="9473" width="12.28515625" style="2" customWidth="1"/>
    <col min="9474" max="9475" width="12.140625" style="2" customWidth="1"/>
    <col min="9476" max="9476" width="14.42578125" style="2" customWidth="1"/>
    <col min="9477" max="9479" width="12.140625" style="2" customWidth="1"/>
    <col min="9480" max="9727" width="9.140625" style="2"/>
    <col min="9728" max="9728" width="81.140625" style="2" customWidth="1"/>
    <col min="9729" max="9729" width="12.28515625" style="2" customWidth="1"/>
    <col min="9730" max="9731" width="12.140625" style="2" customWidth="1"/>
    <col min="9732" max="9732" width="14.42578125" style="2" customWidth="1"/>
    <col min="9733" max="9735" width="12.140625" style="2" customWidth="1"/>
    <col min="9736" max="9983" width="9.140625" style="2"/>
    <col min="9984" max="9984" width="81.140625" style="2" customWidth="1"/>
    <col min="9985" max="9985" width="12.28515625" style="2" customWidth="1"/>
    <col min="9986" max="9987" width="12.140625" style="2" customWidth="1"/>
    <col min="9988" max="9988" width="14.42578125" style="2" customWidth="1"/>
    <col min="9989" max="9991" width="12.140625" style="2" customWidth="1"/>
    <col min="9992" max="10239" width="9.140625" style="2"/>
    <col min="10240" max="10240" width="81.140625" style="2" customWidth="1"/>
    <col min="10241" max="10241" width="12.28515625" style="2" customWidth="1"/>
    <col min="10242" max="10243" width="12.140625" style="2" customWidth="1"/>
    <col min="10244" max="10244" width="14.42578125" style="2" customWidth="1"/>
    <col min="10245" max="10247" width="12.140625" style="2" customWidth="1"/>
    <col min="10248" max="10495" width="9.140625" style="2"/>
    <col min="10496" max="10496" width="81.140625" style="2" customWidth="1"/>
    <col min="10497" max="10497" width="12.28515625" style="2" customWidth="1"/>
    <col min="10498" max="10499" width="12.140625" style="2" customWidth="1"/>
    <col min="10500" max="10500" width="14.42578125" style="2" customWidth="1"/>
    <col min="10501" max="10503" width="12.140625" style="2" customWidth="1"/>
    <col min="10504" max="10751" width="9.140625" style="2"/>
    <col min="10752" max="10752" width="81.140625" style="2" customWidth="1"/>
    <col min="10753" max="10753" width="12.28515625" style="2" customWidth="1"/>
    <col min="10754" max="10755" width="12.140625" style="2" customWidth="1"/>
    <col min="10756" max="10756" width="14.42578125" style="2" customWidth="1"/>
    <col min="10757" max="10759" width="12.140625" style="2" customWidth="1"/>
    <col min="10760" max="11007" width="9.140625" style="2"/>
    <col min="11008" max="11008" width="81.140625" style="2" customWidth="1"/>
    <col min="11009" max="11009" width="12.28515625" style="2" customWidth="1"/>
    <col min="11010" max="11011" width="12.140625" style="2" customWidth="1"/>
    <col min="11012" max="11012" width="14.42578125" style="2" customWidth="1"/>
    <col min="11013" max="11015" width="12.140625" style="2" customWidth="1"/>
    <col min="11016" max="11263" width="9.140625" style="2"/>
    <col min="11264" max="11264" width="81.140625" style="2" customWidth="1"/>
    <col min="11265" max="11265" width="12.28515625" style="2" customWidth="1"/>
    <col min="11266" max="11267" width="12.140625" style="2" customWidth="1"/>
    <col min="11268" max="11268" width="14.42578125" style="2" customWidth="1"/>
    <col min="11269" max="11271" width="12.140625" style="2" customWidth="1"/>
    <col min="11272" max="11519" width="9.140625" style="2"/>
    <col min="11520" max="11520" width="81.140625" style="2" customWidth="1"/>
    <col min="11521" max="11521" width="12.28515625" style="2" customWidth="1"/>
    <col min="11522" max="11523" width="12.140625" style="2" customWidth="1"/>
    <col min="11524" max="11524" width="14.42578125" style="2" customWidth="1"/>
    <col min="11525" max="11527" width="12.140625" style="2" customWidth="1"/>
    <col min="11528" max="11775" width="9.140625" style="2"/>
    <col min="11776" max="11776" width="81.140625" style="2" customWidth="1"/>
    <col min="11777" max="11777" width="12.28515625" style="2" customWidth="1"/>
    <col min="11778" max="11779" width="12.140625" style="2" customWidth="1"/>
    <col min="11780" max="11780" width="14.42578125" style="2" customWidth="1"/>
    <col min="11781" max="11783" width="12.140625" style="2" customWidth="1"/>
    <col min="11784" max="12031" width="9.140625" style="2"/>
    <col min="12032" max="12032" width="81.140625" style="2" customWidth="1"/>
    <col min="12033" max="12033" width="12.28515625" style="2" customWidth="1"/>
    <col min="12034" max="12035" width="12.140625" style="2" customWidth="1"/>
    <col min="12036" max="12036" width="14.42578125" style="2" customWidth="1"/>
    <col min="12037" max="12039" width="12.140625" style="2" customWidth="1"/>
    <col min="12040" max="12287" width="9.140625" style="2"/>
    <col min="12288" max="12288" width="81.140625" style="2" customWidth="1"/>
    <col min="12289" max="12289" width="12.28515625" style="2" customWidth="1"/>
    <col min="12290" max="12291" width="12.140625" style="2" customWidth="1"/>
    <col min="12292" max="12292" width="14.42578125" style="2" customWidth="1"/>
    <col min="12293" max="12295" width="12.140625" style="2" customWidth="1"/>
    <col min="12296" max="12543" width="9.140625" style="2"/>
    <col min="12544" max="12544" width="81.140625" style="2" customWidth="1"/>
    <col min="12545" max="12545" width="12.28515625" style="2" customWidth="1"/>
    <col min="12546" max="12547" width="12.140625" style="2" customWidth="1"/>
    <col min="12548" max="12548" width="14.42578125" style="2" customWidth="1"/>
    <col min="12549" max="12551" width="12.140625" style="2" customWidth="1"/>
    <col min="12552" max="12799" width="9.140625" style="2"/>
    <col min="12800" max="12800" width="81.140625" style="2" customWidth="1"/>
    <col min="12801" max="12801" width="12.28515625" style="2" customWidth="1"/>
    <col min="12802" max="12803" width="12.140625" style="2" customWidth="1"/>
    <col min="12804" max="12804" width="14.42578125" style="2" customWidth="1"/>
    <col min="12805" max="12807" width="12.140625" style="2" customWidth="1"/>
    <col min="12808" max="13055" width="9.140625" style="2"/>
    <col min="13056" max="13056" width="81.140625" style="2" customWidth="1"/>
    <col min="13057" max="13057" width="12.28515625" style="2" customWidth="1"/>
    <col min="13058" max="13059" width="12.140625" style="2" customWidth="1"/>
    <col min="13060" max="13060" width="14.42578125" style="2" customWidth="1"/>
    <col min="13061" max="13063" width="12.140625" style="2" customWidth="1"/>
    <col min="13064" max="13311" width="9.140625" style="2"/>
    <col min="13312" max="13312" width="81.140625" style="2" customWidth="1"/>
    <col min="13313" max="13313" width="12.28515625" style="2" customWidth="1"/>
    <col min="13314" max="13315" width="12.140625" style="2" customWidth="1"/>
    <col min="13316" max="13316" width="14.42578125" style="2" customWidth="1"/>
    <col min="13317" max="13319" width="12.140625" style="2" customWidth="1"/>
    <col min="13320" max="13567" width="9.140625" style="2"/>
    <col min="13568" max="13568" width="81.140625" style="2" customWidth="1"/>
    <col min="13569" max="13569" width="12.28515625" style="2" customWidth="1"/>
    <col min="13570" max="13571" width="12.140625" style="2" customWidth="1"/>
    <col min="13572" max="13572" width="14.42578125" style="2" customWidth="1"/>
    <col min="13573" max="13575" width="12.140625" style="2" customWidth="1"/>
    <col min="13576" max="13823" width="9.140625" style="2"/>
    <col min="13824" max="13824" width="81.140625" style="2" customWidth="1"/>
    <col min="13825" max="13825" width="12.28515625" style="2" customWidth="1"/>
    <col min="13826" max="13827" width="12.140625" style="2" customWidth="1"/>
    <col min="13828" max="13828" width="14.42578125" style="2" customWidth="1"/>
    <col min="13829" max="13831" width="12.140625" style="2" customWidth="1"/>
    <col min="13832" max="14079" width="9.140625" style="2"/>
    <col min="14080" max="14080" width="81.140625" style="2" customWidth="1"/>
    <col min="14081" max="14081" width="12.28515625" style="2" customWidth="1"/>
    <col min="14082" max="14083" width="12.140625" style="2" customWidth="1"/>
    <col min="14084" max="14084" width="14.42578125" style="2" customWidth="1"/>
    <col min="14085" max="14087" width="12.140625" style="2" customWidth="1"/>
    <col min="14088" max="14335" width="9.140625" style="2"/>
    <col min="14336" max="14336" width="81.140625" style="2" customWidth="1"/>
    <col min="14337" max="14337" width="12.28515625" style="2" customWidth="1"/>
    <col min="14338" max="14339" width="12.140625" style="2" customWidth="1"/>
    <col min="14340" max="14340" width="14.42578125" style="2" customWidth="1"/>
    <col min="14341" max="14343" width="12.140625" style="2" customWidth="1"/>
    <col min="14344" max="14591" width="9.140625" style="2"/>
    <col min="14592" max="14592" width="81.140625" style="2" customWidth="1"/>
    <col min="14593" max="14593" width="12.28515625" style="2" customWidth="1"/>
    <col min="14594" max="14595" width="12.140625" style="2" customWidth="1"/>
    <col min="14596" max="14596" width="14.42578125" style="2" customWidth="1"/>
    <col min="14597" max="14599" width="12.140625" style="2" customWidth="1"/>
    <col min="14600" max="14847" width="9.140625" style="2"/>
    <col min="14848" max="14848" width="81.140625" style="2" customWidth="1"/>
    <col min="14849" max="14849" width="12.28515625" style="2" customWidth="1"/>
    <col min="14850" max="14851" width="12.140625" style="2" customWidth="1"/>
    <col min="14852" max="14852" width="14.42578125" style="2" customWidth="1"/>
    <col min="14853" max="14855" width="12.140625" style="2" customWidth="1"/>
    <col min="14856" max="15103" width="9.140625" style="2"/>
    <col min="15104" max="15104" width="81.140625" style="2" customWidth="1"/>
    <col min="15105" max="15105" width="12.28515625" style="2" customWidth="1"/>
    <col min="15106" max="15107" width="12.140625" style="2" customWidth="1"/>
    <col min="15108" max="15108" width="14.42578125" style="2" customWidth="1"/>
    <col min="15109" max="15111" width="12.140625" style="2" customWidth="1"/>
    <col min="15112" max="15359" width="9.140625" style="2"/>
    <col min="15360" max="15360" width="81.140625" style="2" customWidth="1"/>
    <col min="15361" max="15361" width="12.28515625" style="2" customWidth="1"/>
    <col min="15362" max="15363" width="12.140625" style="2" customWidth="1"/>
    <col min="15364" max="15364" width="14.42578125" style="2" customWidth="1"/>
    <col min="15365" max="15367" width="12.140625" style="2" customWidth="1"/>
    <col min="15368" max="15615" width="9.140625" style="2"/>
    <col min="15616" max="15616" width="81.140625" style="2" customWidth="1"/>
    <col min="15617" max="15617" width="12.28515625" style="2" customWidth="1"/>
    <col min="15618" max="15619" width="12.140625" style="2" customWidth="1"/>
    <col min="15620" max="15620" width="14.42578125" style="2" customWidth="1"/>
    <col min="15621" max="15623" width="12.140625" style="2" customWidth="1"/>
    <col min="15624" max="15871" width="9.140625" style="2"/>
    <col min="15872" max="15872" width="81.140625" style="2" customWidth="1"/>
    <col min="15873" max="15873" width="12.28515625" style="2" customWidth="1"/>
    <col min="15874" max="15875" width="12.140625" style="2" customWidth="1"/>
    <col min="15876" max="15876" width="14.42578125" style="2" customWidth="1"/>
    <col min="15877" max="15879" width="12.140625" style="2" customWidth="1"/>
    <col min="15880" max="16127" width="9.140625" style="2"/>
    <col min="16128" max="16128" width="81.140625" style="2" customWidth="1"/>
    <col min="16129" max="16129" width="12.28515625" style="2" customWidth="1"/>
    <col min="16130" max="16131" width="12.140625" style="2" customWidth="1"/>
    <col min="16132" max="16132" width="14.42578125" style="2" customWidth="1"/>
    <col min="16133" max="16135" width="12.140625" style="2" customWidth="1"/>
    <col min="16136" max="16384" width="9.140625" style="2"/>
  </cols>
  <sheetData>
    <row r="1" spans="1:7" ht="15.75" x14ac:dyDescent="0.25">
      <c r="A1" s="51" t="s">
        <v>267</v>
      </c>
    </row>
    <row r="2" spans="1:7" x14ac:dyDescent="0.2">
      <c r="A2" s="46"/>
    </row>
    <row r="3" spans="1:7" ht="27" customHeight="1" x14ac:dyDescent="0.2">
      <c r="A3" s="209" t="s">
        <v>0</v>
      </c>
      <c r="B3" s="209"/>
      <c r="C3" s="209"/>
      <c r="D3" s="209"/>
      <c r="E3" s="209"/>
      <c r="F3" s="209"/>
      <c r="G3" s="209"/>
    </row>
    <row r="4" spans="1:7" x14ac:dyDescent="0.2">
      <c r="A4" s="53"/>
    </row>
    <row r="5" spans="1:7" x14ac:dyDescent="0.2">
      <c r="A5" s="49" t="s">
        <v>1</v>
      </c>
      <c r="B5" s="50"/>
      <c r="C5" s="50"/>
      <c r="D5" s="50"/>
      <c r="E5" s="50"/>
      <c r="F5" s="50"/>
      <c r="G5" s="50"/>
    </row>
    <row r="6" spans="1:7" ht="13.5" thickBot="1" x14ac:dyDescent="0.25">
      <c r="G6" s="2" t="s">
        <v>2</v>
      </c>
    </row>
    <row r="7" spans="1:7" x14ac:dyDescent="0.2">
      <c r="A7" s="211" t="s">
        <v>3</v>
      </c>
      <c r="B7" s="212"/>
      <c r="C7" s="213"/>
      <c r="D7" s="213"/>
      <c r="E7" s="214"/>
      <c r="F7" s="214"/>
      <c r="G7" s="215"/>
    </row>
    <row r="8" spans="1:7" ht="38.25" x14ac:dyDescent="0.2">
      <c r="A8" s="4" t="s">
        <v>4</v>
      </c>
      <c r="B8" s="5" t="s">
        <v>5</v>
      </c>
      <c r="C8" s="6" t="s">
        <v>6</v>
      </c>
      <c r="D8" s="7" t="s">
        <v>7</v>
      </c>
      <c r="E8" s="7" t="s">
        <v>8</v>
      </c>
      <c r="F8" s="7" t="s">
        <v>8</v>
      </c>
      <c r="G8" s="8" t="s">
        <v>8</v>
      </c>
    </row>
    <row r="9" spans="1:7" ht="13.5" thickBot="1" x14ac:dyDescent="0.25">
      <c r="A9" s="9"/>
      <c r="B9" s="10"/>
      <c r="C9" s="47" t="s">
        <v>9</v>
      </c>
      <c r="D9" s="47" t="s">
        <v>10</v>
      </c>
      <c r="E9" s="47" t="s">
        <v>11</v>
      </c>
      <c r="F9" s="47" t="s">
        <v>12</v>
      </c>
      <c r="G9" s="48" t="s">
        <v>13</v>
      </c>
    </row>
    <row r="10" spans="1:7" ht="13.5" thickBot="1" x14ac:dyDescent="0.25">
      <c r="A10" s="11" t="s">
        <v>14</v>
      </c>
      <c r="B10" s="12" t="s">
        <v>15</v>
      </c>
      <c r="C10" s="13">
        <v>2</v>
      </c>
      <c r="D10" s="13">
        <v>3</v>
      </c>
      <c r="E10" s="13">
        <v>4</v>
      </c>
      <c r="F10" s="13">
        <v>5</v>
      </c>
      <c r="G10" s="14">
        <v>6</v>
      </c>
    </row>
    <row r="11" spans="1:7" x14ac:dyDescent="0.2">
      <c r="A11" s="15" t="s">
        <v>16</v>
      </c>
      <c r="B11" s="16" t="s">
        <v>17</v>
      </c>
      <c r="C11" s="17"/>
      <c r="D11" s="17"/>
      <c r="E11" s="17"/>
      <c r="F11" s="17"/>
      <c r="G11" s="18"/>
    </row>
    <row r="12" spans="1:7" x14ac:dyDescent="0.2">
      <c r="A12" s="19" t="s">
        <v>18</v>
      </c>
      <c r="B12" s="20"/>
      <c r="C12" s="21"/>
      <c r="D12" s="21"/>
      <c r="E12" s="21"/>
      <c r="F12" s="21"/>
      <c r="G12" s="22"/>
    </row>
    <row r="13" spans="1:7" x14ac:dyDescent="0.2">
      <c r="A13" s="19" t="s">
        <v>19</v>
      </c>
      <c r="B13" s="20"/>
      <c r="C13" s="21"/>
      <c r="D13" s="21"/>
      <c r="E13" s="21"/>
      <c r="F13" s="21"/>
      <c r="G13" s="22"/>
    </row>
    <row r="14" spans="1:7" x14ac:dyDescent="0.2">
      <c r="A14" s="23" t="s">
        <v>20</v>
      </c>
      <c r="B14" s="20" t="s">
        <v>21</v>
      </c>
      <c r="C14" s="21"/>
      <c r="D14" s="21"/>
      <c r="E14" s="21"/>
      <c r="F14" s="21"/>
      <c r="G14" s="22"/>
    </row>
    <row r="15" spans="1:7" ht="38.25" x14ac:dyDescent="0.2">
      <c r="A15" s="23" t="s">
        <v>22</v>
      </c>
      <c r="B15" s="20" t="s">
        <v>23</v>
      </c>
      <c r="C15" s="21">
        <v>868</v>
      </c>
      <c r="D15" s="21">
        <v>868</v>
      </c>
      <c r="E15" s="21">
        <v>868</v>
      </c>
      <c r="F15" s="21">
        <v>868</v>
      </c>
      <c r="G15" s="22">
        <v>868</v>
      </c>
    </row>
    <row r="16" spans="1:7" x14ac:dyDescent="0.2">
      <c r="A16" s="23" t="s">
        <v>24</v>
      </c>
      <c r="B16" s="20"/>
      <c r="C16" s="21"/>
      <c r="D16" s="21"/>
      <c r="E16" s="21"/>
      <c r="F16" s="21"/>
      <c r="G16" s="22"/>
    </row>
    <row r="17" spans="1:7" x14ac:dyDescent="0.2">
      <c r="A17" s="24" t="s">
        <v>25</v>
      </c>
      <c r="B17" s="20" t="s">
        <v>26</v>
      </c>
      <c r="C17" s="21"/>
      <c r="D17" s="21"/>
      <c r="E17" s="21"/>
      <c r="F17" s="21"/>
      <c r="G17" s="22"/>
    </row>
    <row r="18" spans="1:7" x14ac:dyDescent="0.2">
      <c r="A18" s="24" t="s">
        <v>27</v>
      </c>
      <c r="B18" s="20" t="s">
        <v>28</v>
      </c>
      <c r="C18" s="21"/>
      <c r="D18" s="21"/>
      <c r="E18" s="21"/>
      <c r="F18" s="21"/>
      <c r="G18" s="22"/>
    </row>
    <row r="19" spans="1:7" x14ac:dyDescent="0.2">
      <c r="A19" s="24" t="s">
        <v>29</v>
      </c>
      <c r="B19" s="20" t="s">
        <v>30</v>
      </c>
      <c r="C19" s="21"/>
      <c r="D19" s="21"/>
      <c r="E19" s="21"/>
      <c r="F19" s="21"/>
      <c r="G19" s="22"/>
    </row>
    <row r="20" spans="1:7" x14ac:dyDescent="0.2">
      <c r="A20" s="24" t="s">
        <v>31</v>
      </c>
      <c r="B20" s="20" t="s">
        <v>32</v>
      </c>
      <c r="C20" s="21"/>
      <c r="D20" s="21"/>
      <c r="E20" s="21"/>
      <c r="F20" s="21"/>
      <c r="G20" s="22"/>
    </row>
    <row r="21" spans="1:7" x14ac:dyDescent="0.2">
      <c r="A21" s="23" t="s">
        <v>33</v>
      </c>
      <c r="B21" s="20" t="s">
        <v>34</v>
      </c>
      <c r="C21" s="21"/>
      <c r="D21" s="21"/>
      <c r="E21" s="21"/>
      <c r="F21" s="21"/>
      <c r="G21" s="22"/>
    </row>
    <row r="22" spans="1:7" ht="25.5" x14ac:dyDescent="0.2">
      <c r="A22" s="23" t="s">
        <v>35</v>
      </c>
      <c r="B22" s="20" t="s">
        <v>36</v>
      </c>
      <c r="C22" s="25"/>
      <c r="D22" s="21"/>
      <c r="E22" s="21"/>
      <c r="F22" s="21"/>
      <c r="G22" s="22"/>
    </row>
    <row r="23" spans="1:7" x14ac:dyDescent="0.2">
      <c r="A23" s="23" t="s">
        <v>37</v>
      </c>
      <c r="B23" s="20" t="s">
        <v>38</v>
      </c>
      <c r="C23" s="21"/>
      <c r="D23" s="21"/>
      <c r="E23" s="21"/>
      <c r="F23" s="21"/>
      <c r="G23" s="22"/>
    </row>
    <row r="24" spans="1:7" s="3" customFormat="1" x14ac:dyDescent="0.2">
      <c r="A24" s="19" t="s">
        <v>39</v>
      </c>
      <c r="B24" s="5" t="s">
        <v>40</v>
      </c>
      <c r="C24" s="26">
        <f t="shared" ref="C24:G24" si="0">C14+C15+C21+C22</f>
        <v>868</v>
      </c>
      <c r="D24" s="26">
        <f t="shared" si="0"/>
        <v>868</v>
      </c>
      <c r="E24" s="26">
        <f t="shared" si="0"/>
        <v>868</v>
      </c>
      <c r="F24" s="26">
        <f t="shared" si="0"/>
        <v>868</v>
      </c>
      <c r="G24" s="27">
        <f t="shared" si="0"/>
        <v>868</v>
      </c>
    </row>
    <row r="25" spans="1:7" x14ac:dyDescent="0.2">
      <c r="A25" s="19" t="s">
        <v>41</v>
      </c>
      <c r="B25" s="20"/>
      <c r="C25" s="21"/>
      <c r="D25" s="21"/>
      <c r="E25" s="21"/>
      <c r="F25" s="21"/>
      <c r="G25" s="22"/>
    </row>
    <row r="26" spans="1:7" s="3" customFormat="1" x14ac:dyDescent="0.2">
      <c r="A26" s="19" t="s">
        <v>42</v>
      </c>
      <c r="B26" s="5" t="s">
        <v>43</v>
      </c>
      <c r="C26" s="26">
        <f t="shared" ref="C26:G26" si="1">C27+C28</f>
        <v>0</v>
      </c>
      <c r="D26" s="26">
        <f t="shared" si="1"/>
        <v>0</v>
      </c>
      <c r="E26" s="26">
        <f t="shared" si="1"/>
        <v>0</v>
      </c>
      <c r="F26" s="26">
        <f t="shared" si="1"/>
        <v>0</v>
      </c>
      <c r="G26" s="27">
        <f t="shared" si="1"/>
        <v>0</v>
      </c>
    </row>
    <row r="27" spans="1:7" x14ac:dyDescent="0.2">
      <c r="A27" s="23" t="s">
        <v>44</v>
      </c>
      <c r="B27" s="20" t="s">
        <v>45</v>
      </c>
      <c r="C27" s="21"/>
      <c r="D27" s="21"/>
      <c r="E27" s="21"/>
      <c r="F27" s="21"/>
      <c r="G27" s="22"/>
    </row>
    <row r="28" spans="1:7" x14ac:dyDescent="0.2">
      <c r="A28" s="23" t="s">
        <v>46</v>
      </c>
      <c r="B28" s="20" t="s">
        <v>47</v>
      </c>
      <c r="C28" s="21"/>
      <c r="D28" s="21"/>
      <c r="E28" s="21"/>
      <c r="F28" s="21"/>
      <c r="G28" s="22"/>
    </row>
    <row r="29" spans="1:7" ht="25.5" x14ac:dyDescent="0.2">
      <c r="A29" s="23" t="s">
        <v>48</v>
      </c>
      <c r="B29" s="20" t="s">
        <v>49</v>
      </c>
      <c r="C29" s="21"/>
      <c r="D29" s="21"/>
      <c r="E29" s="21"/>
      <c r="F29" s="21"/>
      <c r="G29" s="22"/>
    </row>
    <row r="30" spans="1:7" x14ac:dyDescent="0.2">
      <c r="A30" s="23" t="s">
        <v>24</v>
      </c>
      <c r="B30" s="20"/>
      <c r="C30" s="21"/>
      <c r="D30" s="21"/>
      <c r="E30" s="21"/>
      <c r="F30" s="21"/>
      <c r="G30" s="22"/>
    </row>
    <row r="31" spans="1:7" x14ac:dyDescent="0.2">
      <c r="A31" s="24" t="s">
        <v>25</v>
      </c>
      <c r="B31" s="20" t="s">
        <v>50</v>
      </c>
      <c r="C31" s="21"/>
      <c r="D31" s="21"/>
      <c r="E31" s="21"/>
      <c r="F31" s="21"/>
      <c r="G31" s="22"/>
    </row>
    <row r="32" spans="1:7" x14ac:dyDescent="0.2">
      <c r="A32" s="24" t="s">
        <v>27</v>
      </c>
      <c r="B32" s="20" t="s">
        <v>51</v>
      </c>
      <c r="C32" s="21"/>
      <c r="D32" s="21"/>
      <c r="E32" s="21"/>
      <c r="F32" s="21"/>
      <c r="G32" s="22"/>
    </row>
    <row r="33" spans="1:7" x14ac:dyDescent="0.2">
      <c r="A33" s="24" t="s">
        <v>29</v>
      </c>
      <c r="B33" s="20" t="s">
        <v>52</v>
      </c>
      <c r="C33" s="21"/>
      <c r="D33" s="21"/>
      <c r="E33" s="21"/>
      <c r="F33" s="21"/>
      <c r="G33" s="22"/>
    </row>
    <row r="34" spans="1:7" x14ac:dyDescent="0.2">
      <c r="A34" s="24" t="s">
        <v>31</v>
      </c>
      <c r="B34" s="20" t="s">
        <v>53</v>
      </c>
      <c r="C34" s="21"/>
      <c r="D34" s="21"/>
      <c r="E34" s="21"/>
      <c r="F34" s="21"/>
      <c r="G34" s="22"/>
    </row>
    <row r="35" spans="1:7" x14ac:dyDescent="0.2">
      <c r="A35" s="23" t="s">
        <v>54</v>
      </c>
      <c r="B35" s="20" t="s">
        <v>55</v>
      </c>
      <c r="C35" s="21"/>
      <c r="D35" s="21"/>
      <c r="E35" s="21"/>
      <c r="F35" s="21"/>
      <c r="G35" s="22"/>
    </row>
    <row r="36" spans="1:7" ht="25.5" x14ac:dyDescent="0.2">
      <c r="A36" s="23" t="s">
        <v>56</v>
      </c>
      <c r="B36" s="20" t="s">
        <v>57</v>
      </c>
      <c r="C36" s="21"/>
      <c r="D36" s="21"/>
      <c r="E36" s="21"/>
      <c r="F36" s="21"/>
      <c r="G36" s="22"/>
    </row>
    <row r="37" spans="1:7" x14ac:dyDescent="0.2">
      <c r="A37" s="24" t="s">
        <v>58</v>
      </c>
      <c r="B37" s="20" t="s">
        <v>59</v>
      </c>
      <c r="C37" s="21"/>
      <c r="D37" s="21"/>
      <c r="E37" s="21"/>
      <c r="F37" s="21"/>
      <c r="G37" s="22"/>
    </row>
    <row r="38" spans="1:7" s="3" customFormat="1" x14ac:dyDescent="0.2">
      <c r="A38" s="19" t="s">
        <v>60</v>
      </c>
      <c r="B38" s="5" t="s">
        <v>61</v>
      </c>
      <c r="C38" s="26">
        <f t="shared" ref="C38:G38" si="2">C26+C29+C35+C36</f>
        <v>0</v>
      </c>
      <c r="D38" s="26">
        <f t="shared" si="2"/>
        <v>0</v>
      </c>
      <c r="E38" s="26">
        <f t="shared" si="2"/>
        <v>0</v>
      </c>
      <c r="F38" s="26">
        <f t="shared" si="2"/>
        <v>0</v>
      </c>
      <c r="G38" s="27">
        <f t="shared" si="2"/>
        <v>0</v>
      </c>
    </row>
    <row r="39" spans="1:7" x14ac:dyDescent="0.2">
      <c r="A39" s="19" t="s">
        <v>62</v>
      </c>
      <c r="B39" s="20"/>
      <c r="C39" s="21"/>
      <c r="D39" s="21"/>
      <c r="E39" s="21"/>
      <c r="F39" s="21"/>
      <c r="G39" s="22"/>
    </row>
    <row r="40" spans="1:7" x14ac:dyDescent="0.2">
      <c r="A40" s="23" t="s">
        <v>63</v>
      </c>
      <c r="B40" s="20" t="s">
        <v>64</v>
      </c>
      <c r="C40" s="21"/>
      <c r="D40" s="21"/>
      <c r="E40" s="21"/>
      <c r="F40" s="21"/>
      <c r="G40" s="22"/>
    </row>
    <row r="41" spans="1:7" x14ac:dyDescent="0.2">
      <c r="A41" s="23" t="s">
        <v>65</v>
      </c>
      <c r="B41" s="20" t="s">
        <v>66</v>
      </c>
      <c r="C41" s="21"/>
      <c r="D41" s="21"/>
      <c r="E41" s="21"/>
      <c r="F41" s="21"/>
      <c r="G41" s="22"/>
    </row>
    <row r="42" spans="1:7" ht="25.5" x14ac:dyDescent="0.2">
      <c r="A42" s="23" t="s">
        <v>67</v>
      </c>
      <c r="B42" s="20" t="s">
        <v>68</v>
      </c>
      <c r="C42" s="21"/>
      <c r="D42" s="21"/>
      <c r="E42" s="21"/>
      <c r="F42" s="21"/>
      <c r="G42" s="22"/>
    </row>
    <row r="43" spans="1:7" ht="25.5" x14ac:dyDescent="0.2">
      <c r="A43" s="23" t="s">
        <v>69</v>
      </c>
      <c r="B43" s="20" t="s">
        <v>70</v>
      </c>
      <c r="C43" s="21"/>
      <c r="D43" s="21"/>
      <c r="E43" s="21"/>
      <c r="F43" s="21"/>
      <c r="G43" s="22"/>
    </row>
    <row r="44" spans="1:7" x14ac:dyDescent="0.2">
      <c r="A44" s="23" t="s">
        <v>71</v>
      </c>
      <c r="B44" s="20" t="s">
        <v>72</v>
      </c>
      <c r="C44" s="21"/>
      <c r="D44" s="21"/>
      <c r="E44" s="21"/>
      <c r="F44" s="21"/>
      <c r="G44" s="22"/>
    </row>
    <row r="45" spans="1:7" x14ac:dyDescent="0.2">
      <c r="A45" s="23" t="s">
        <v>73</v>
      </c>
      <c r="B45" s="20" t="s">
        <v>74</v>
      </c>
      <c r="C45" s="21"/>
      <c r="D45" s="21"/>
      <c r="E45" s="21"/>
      <c r="F45" s="21"/>
      <c r="G45" s="22"/>
    </row>
    <row r="46" spans="1:7" ht="25.5" x14ac:dyDescent="0.2">
      <c r="A46" s="23" t="s">
        <v>75</v>
      </c>
      <c r="B46" s="20" t="s">
        <v>76</v>
      </c>
      <c r="C46" s="21"/>
      <c r="D46" s="21"/>
      <c r="E46" s="21"/>
      <c r="F46" s="21"/>
      <c r="G46" s="22"/>
    </row>
    <row r="47" spans="1:7" s="3" customFormat="1" x14ac:dyDescent="0.2">
      <c r="A47" s="19" t="s">
        <v>77</v>
      </c>
      <c r="B47" s="5" t="s">
        <v>78</v>
      </c>
      <c r="C47" s="26">
        <f t="shared" ref="C47:G47" si="3">SUM(C40:C46)</f>
        <v>0</v>
      </c>
      <c r="D47" s="26">
        <f t="shared" si="3"/>
        <v>0</v>
      </c>
      <c r="E47" s="26">
        <f t="shared" si="3"/>
        <v>0</v>
      </c>
      <c r="F47" s="26">
        <f t="shared" si="3"/>
        <v>0</v>
      </c>
      <c r="G47" s="27">
        <f t="shared" si="3"/>
        <v>0</v>
      </c>
    </row>
    <row r="48" spans="1:7" x14ac:dyDescent="0.2">
      <c r="A48" s="19" t="s">
        <v>79</v>
      </c>
      <c r="B48" s="5" t="s">
        <v>80</v>
      </c>
      <c r="C48" s="21"/>
      <c r="D48" s="21"/>
      <c r="E48" s="21"/>
      <c r="F48" s="21"/>
      <c r="G48" s="22"/>
    </row>
    <row r="49" spans="1:7" s="3" customFormat="1" x14ac:dyDescent="0.2">
      <c r="A49" s="19" t="s">
        <v>81</v>
      </c>
      <c r="B49" s="5" t="s">
        <v>82</v>
      </c>
      <c r="C49" s="26">
        <f t="shared" ref="C49:G49" si="4">C24+C38+C47+C48</f>
        <v>868</v>
      </c>
      <c r="D49" s="26">
        <f t="shared" si="4"/>
        <v>868</v>
      </c>
      <c r="E49" s="26">
        <f t="shared" si="4"/>
        <v>868</v>
      </c>
      <c r="F49" s="26">
        <f t="shared" si="4"/>
        <v>868</v>
      </c>
      <c r="G49" s="27">
        <f t="shared" si="4"/>
        <v>868</v>
      </c>
    </row>
    <row r="50" spans="1:7" x14ac:dyDescent="0.2">
      <c r="A50" s="15" t="s">
        <v>83</v>
      </c>
      <c r="B50" s="28"/>
      <c r="C50" s="17"/>
      <c r="D50" s="17"/>
      <c r="E50" s="17"/>
      <c r="F50" s="17"/>
      <c r="G50" s="18"/>
    </row>
    <row r="51" spans="1:7" x14ac:dyDescent="0.2">
      <c r="A51" s="19" t="s">
        <v>84</v>
      </c>
      <c r="B51" s="20"/>
      <c r="C51" s="21"/>
      <c r="D51" s="21"/>
      <c r="E51" s="21"/>
      <c r="F51" s="21"/>
      <c r="G51" s="22"/>
    </row>
    <row r="52" spans="1:7" x14ac:dyDescent="0.2">
      <c r="A52" s="23" t="s">
        <v>85</v>
      </c>
      <c r="B52" s="20" t="s">
        <v>86</v>
      </c>
      <c r="C52" s="21"/>
      <c r="D52" s="21"/>
      <c r="E52" s="21"/>
      <c r="F52" s="21"/>
      <c r="G52" s="22"/>
    </row>
    <row r="53" spans="1:7" x14ac:dyDescent="0.2">
      <c r="A53" s="23" t="s">
        <v>87</v>
      </c>
      <c r="B53" s="20" t="s">
        <v>88</v>
      </c>
      <c r="C53" s="21"/>
      <c r="D53" s="21"/>
      <c r="E53" s="21"/>
      <c r="F53" s="21"/>
      <c r="G53" s="22"/>
    </row>
    <row r="54" spans="1:7" ht="25.5" x14ac:dyDescent="0.2">
      <c r="A54" s="24" t="s">
        <v>89</v>
      </c>
      <c r="B54" s="20" t="s">
        <v>90</v>
      </c>
      <c r="C54" s="21"/>
      <c r="D54" s="21"/>
      <c r="E54" s="21"/>
      <c r="F54" s="21"/>
      <c r="G54" s="22"/>
    </row>
    <row r="55" spans="1:7" s="3" customFormat="1" x14ac:dyDescent="0.2">
      <c r="A55" s="19" t="s">
        <v>91</v>
      </c>
      <c r="B55" s="5" t="s">
        <v>92</v>
      </c>
      <c r="C55" s="26">
        <f t="shared" ref="C55:G55" si="5">C56+C57</f>
        <v>0</v>
      </c>
      <c r="D55" s="26">
        <f t="shared" si="5"/>
        <v>0</v>
      </c>
      <c r="E55" s="26">
        <f t="shared" si="5"/>
        <v>0</v>
      </c>
      <c r="F55" s="26">
        <f t="shared" si="5"/>
        <v>0</v>
      </c>
      <c r="G55" s="27">
        <f t="shared" si="5"/>
        <v>0</v>
      </c>
    </row>
    <row r="56" spans="1:7" x14ac:dyDescent="0.2">
      <c r="A56" s="24" t="s">
        <v>93</v>
      </c>
      <c r="B56" s="20" t="s">
        <v>94</v>
      </c>
      <c r="C56" s="21"/>
      <c r="D56" s="21"/>
      <c r="E56" s="21"/>
      <c r="F56" s="21"/>
      <c r="G56" s="22"/>
    </row>
    <row r="57" spans="1:7" x14ac:dyDescent="0.2">
      <c r="A57" s="24" t="s">
        <v>95</v>
      </c>
      <c r="B57" s="20" t="s">
        <v>96</v>
      </c>
      <c r="C57" s="21"/>
      <c r="D57" s="21"/>
      <c r="E57" s="21"/>
      <c r="F57" s="21"/>
      <c r="G57" s="22"/>
    </row>
    <row r="58" spans="1:7" x14ac:dyDescent="0.2">
      <c r="A58" s="23" t="s">
        <v>97</v>
      </c>
      <c r="B58" s="20" t="s">
        <v>98</v>
      </c>
      <c r="C58" s="21"/>
      <c r="D58" s="21"/>
      <c r="E58" s="21"/>
      <c r="F58" s="21"/>
      <c r="G58" s="22"/>
    </row>
    <row r="59" spans="1:7" s="3" customFormat="1" x14ac:dyDescent="0.2">
      <c r="A59" s="19" t="s">
        <v>99</v>
      </c>
      <c r="B59" s="5" t="s">
        <v>100</v>
      </c>
      <c r="C59" s="26">
        <f t="shared" ref="C59:G59" si="6">C52+C53+C55+C58</f>
        <v>0</v>
      </c>
      <c r="D59" s="26">
        <f t="shared" si="6"/>
        <v>0</v>
      </c>
      <c r="E59" s="26">
        <f t="shared" si="6"/>
        <v>0</v>
      </c>
      <c r="F59" s="26">
        <f t="shared" si="6"/>
        <v>0</v>
      </c>
      <c r="G59" s="27">
        <f t="shared" si="6"/>
        <v>0</v>
      </c>
    </row>
    <row r="60" spans="1:7" x14ac:dyDescent="0.2">
      <c r="A60" s="19" t="s">
        <v>101</v>
      </c>
      <c r="B60" s="20"/>
      <c r="C60" s="21"/>
      <c r="D60" s="21"/>
      <c r="E60" s="21"/>
      <c r="F60" s="21"/>
      <c r="G60" s="22"/>
    </row>
    <row r="61" spans="1:7" x14ac:dyDescent="0.2">
      <c r="A61" s="23" t="s">
        <v>102</v>
      </c>
      <c r="B61" s="20" t="s">
        <v>103</v>
      </c>
      <c r="C61" s="21">
        <v>26</v>
      </c>
      <c r="D61" s="21">
        <v>7</v>
      </c>
      <c r="E61" s="21"/>
      <c r="F61" s="21">
        <v>10</v>
      </c>
      <c r="G61" s="22">
        <v>5</v>
      </c>
    </row>
    <row r="62" spans="1:7" x14ac:dyDescent="0.2">
      <c r="A62" s="24" t="s">
        <v>104</v>
      </c>
      <c r="B62" s="20" t="s">
        <v>105</v>
      </c>
      <c r="C62" s="21"/>
      <c r="D62" s="21"/>
      <c r="E62" s="21"/>
      <c r="F62" s="21"/>
      <c r="G62" s="22"/>
    </row>
    <row r="63" spans="1:7" x14ac:dyDescent="0.2">
      <c r="A63" s="23" t="s">
        <v>106</v>
      </c>
      <c r="B63" s="20" t="s">
        <v>107</v>
      </c>
      <c r="C63" s="21"/>
      <c r="D63" s="21"/>
      <c r="E63" s="21"/>
      <c r="F63" s="21"/>
      <c r="G63" s="22"/>
    </row>
    <row r="64" spans="1:7" x14ac:dyDescent="0.2">
      <c r="A64" s="24" t="s">
        <v>104</v>
      </c>
      <c r="B64" s="20" t="s">
        <v>108</v>
      </c>
      <c r="C64" s="21"/>
      <c r="D64" s="21"/>
      <c r="E64" s="21"/>
      <c r="F64" s="21"/>
      <c r="G64" s="22"/>
    </row>
    <row r="65" spans="1:7" ht="25.5" x14ac:dyDescent="0.2">
      <c r="A65" s="23" t="s">
        <v>109</v>
      </c>
      <c r="B65" s="20" t="s">
        <v>110</v>
      </c>
      <c r="C65" s="21"/>
      <c r="D65" s="21"/>
      <c r="E65" s="21"/>
      <c r="F65" s="21"/>
      <c r="G65" s="22"/>
    </row>
    <row r="66" spans="1:7" x14ac:dyDescent="0.2">
      <c r="A66" s="24" t="s">
        <v>104</v>
      </c>
      <c r="B66" s="20" t="s">
        <v>111</v>
      </c>
      <c r="C66" s="21"/>
      <c r="D66" s="21"/>
      <c r="E66" s="21"/>
      <c r="F66" s="21"/>
      <c r="G66" s="22"/>
    </row>
    <row r="67" spans="1:7" x14ac:dyDescent="0.2">
      <c r="A67" s="23" t="s">
        <v>112</v>
      </c>
      <c r="B67" s="20" t="s">
        <v>113</v>
      </c>
      <c r="C67" s="21"/>
      <c r="D67" s="21"/>
      <c r="E67" s="21"/>
      <c r="F67" s="21"/>
      <c r="G67" s="22"/>
    </row>
    <row r="68" spans="1:7" x14ac:dyDescent="0.2">
      <c r="A68" s="24" t="s">
        <v>104</v>
      </c>
      <c r="B68" s="20" t="s">
        <v>114</v>
      </c>
      <c r="C68" s="21"/>
      <c r="D68" s="21"/>
      <c r="E68" s="21"/>
      <c r="F68" s="21"/>
      <c r="G68" s="22"/>
    </row>
    <row r="69" spans="1:7" s="3" customFormat="1" x14ac:dyDescent="0.2">
      <c r="A69" s="19" t="s">
        <v>115</v>
      </c>
      <c r="B69" s="5" t="s">
        <v>116</v>
      </c>
      <c r="C69" s="26">
        <f t="shared" ref="C69:G69" si="7">C61+C63+C65+C67</f>
        <v>26</v>
      </c>
      <c r="D69" s="26">
        <f t="shared" si="7"/>
        <v>7</v>
      </c>
      <c r="E69" s="26">
        <f t="shared" si="7"/>
        <v>0</v>
      </c>
      <c r="F69" s="26">
        <f t="shared" si="7"/>
        <v>10</v>
      </c>
      <c r="G69" s="27">
        <f t="shared" si="7"/>
        <v>5</v>
      </c>
    </row>
    <row r="70" spans="1:7" x14ac:dyDescent="0.2">
      <c r="A70" s="19" t="s">
        <v>117</v>
      </c>
      <c r="B70" s="20"/>
      <c r="C70" s="21"/>
      <c r="D70" s="21"/>
      <c r="E70" s="21"/>
      <c r="F70" s="21"/>
      <c r="G70" s="22"/>
    </row>
    <row r="71" spans="1:7" x14ac:dyDescent="0.2">
      <c r="A71" s="23" t="s">
        <v>63</v>
      </c>
      <c r="B71" s="20" t="s">
        <v>118</v>
      </c>
      <c r="C71" s="21"/>
      <c r="D71" s="21"/>
      <c r="E71" s="21"/>
      <c r="F71" s="21"/>
      <c r="G71" s="22"/>
    </row>
    <row r="72" spans="1:7" ht="25.5" x14ac:dyDescent="0.2">
      <c r="A72" s="23" t="s">
        <v>75</v>
      </c>
      <c r="B72" s="20" t="s">
        <v>119</v>
      </c>
      <c r="C72" s="21"/>
      <c r="D72" s="21"/>
      <c r="E72" s="21"/>
      <c r="F72" s="21"/>
      <c r="G72" s="22"/>
    </row>
    <row r="73" spans="1:7" x14ac:dyDescent="0.2">
      <c r="A73" s="23" t="s">
        <v>120</v>
      </c>
      <c r="B73" s="20" t="s">
        <v>121</v>
      </c>
      <c r="C73" s="21"/>
      <c r="D73" s="21"/>
      <c r="E73" s="21"/>
      <c r="F73" s="21"/>
      <c r="G73" s="22"/>
    </row>
    <row r="74" spans="1:7" s="3" customFormat="1" x14ac:dyDescent="0.2">
      <c r="A74" s="19" t="s">
        <v>122</v>
      </c>
      <c r="B74" s="5" t="s">
        <v>123</v>
      </c>
      <c r="C74" s="26">
        <f t="shared" ref="C74:G74" si="8">SUM(C71:C73)</f>
        <v>0</v>
      </c>
      <c r="D74" s="26">
        <f t="shared" si="8"/>
        <v>0</v>
      </c>
      <c r="E74" s="26">
        <f t="shared" si="8"/>
        <v>0</v>
      </c>
      <c r="F74" s="26">
        <f t="shared" si="8"/>
        <v>0</v>
      </c>
      <c r="G74" s="27">
        <f t="shared" si="8"/>
        <v>0</v>
      </c>
    </row>
    <row r="75" spans="1:7" s="3" customFormat="1" x14ac:dyDescent="0.2">
      <c r="A75" s="19" t="s">
        <v>124</v>
      </c>
      <c r="B75" s="5"/>
      <c r="C75" s="29"/>
      <c r="D75" s="29"/>
      <c r="E75" s="29"/>
      <c r="F75" s="29"/>
      <c r="G75" s="30"/>
    </row>
    <row r="76" spans="1:7" s="3" customFormat="1" x14ac:dyDescent="0.2">
      <c r="A76" s="19" t="s">
        <v>125</v>
      </c>
      <c r="B76" s="5" t="s">
        <v>126</v>
      </c>
      <c r="C76" s="26">
        <f t="shared" ref="C76:G76" si="9">C77+C78+C79+C80+C81</f>
        <v>7</v>
      </c>
      <c r="D76" s="26">
        <f t="shared" si="9"/>
        <v>13</v>
      </c>
      <c r="E76" s="26">
        <f t="shared" si="9"/>
        <v>37</v>
      </c>
      <c r="F76" s="26">
        <f t="shared" si="9"/>
        <v>55</v>
      </c>
      <c r="G76" s="27">
        <f t="shared" si="9"/>
        <v>90</v>
      </c>
    </row>
    <row r="77" spans="1:7" x14ac:dyDescent="0.2">
      <c r="A77" s="24" t="s">
        <v>127</v>
      </c>
      <c r="B77" s="20" t="s">
        <v>128</v>
      </c>
      <c r="C77" s="21">
        <v>1</v>
      </c>
      <c r="D77" s="21"/>
      <c r="E77" s="21"/>
      <c r="F77" s="21"/>
      <c r="G77" s="22"/>
    </row>
    <row r="78" spans="1:7" ht="25.5" x14ac:dyDescent="0.2">
      <c r="A78" s="24" t="s">
        <v>129</v>
      </c>
      <c r="B78" s="20" t="s">
        <v>130</v>
      </c>
      <c r="C78" s="21"/>
      <c r="D78" s="21"/>
      <c r="E78" s="21"/>
      <c r="F78" s="21"/>
      <c r="G78" s="22"/>
    </row>
    <row r="79" spans="1:7" x14ac:dyDescent="0.2">
      <c r="A79" s="24" t="s">
        <v>131</v>
      </c>
      <c r="B79" s="20" t="s">
        <v>132</v>
      </c>
      <c r="C79" s="21">
        <v>6</v>
      </c>
      <c r="D79" s="21">
        <v>13</v>
      </c>
      <c r="E79" s="21">
        <v>37</v>
      </c>
      <c r="F79" s="21">
        <v>55</v>
      </c>
      <c r="G79" s="22">
        <v>90</v>
      </c>
    </row>
    <row r="80" spans="1:7" x14ac:dyDescent="0.2">
      <c r="A80" s="24" t="s">
        <v>133</v>
      </c>
      <c r="B80" s="20" t="s">
        <v>134</v>
      </c>
      <c r="C80" s="21"/>
      <c r="D80" s="21"/>
      <c r="E80" s="21"/>
      <c r="F80" s="21"/>
      <c r="G80" s="22"/>
    </row>
    <row r="81" spans="1:7" x14ac:dyDescent="0.2">
      <c r="A81" s="24" t="s">
        <v>135</v>
      </c>
      <c r="B81" s="20" t="s">
        <v>136</v>
      </c>
      <c r="C81" s="21"/>
      <c r="D81" s="21"/>
      <c r="E81" s="21"/>
      <c r="F81" s="21"/>
      <c r="G81" s="22"/>
    </row>
    <row r="82" spans="1:7" s="3" customFormat="1" x14ac:dyDescent="0.2">
      <c r="A82" s="19" t="s">
        <v>137</v>
      </c>
      <c r="B82" s="5" t="s">
        <v>138</v>
      </c>
      <c r="C82" s="26">
        <f t="shared" ref="C82:G82" si="10">C83+C84+C85+C86</f>
        <v>0</v>
      </c>
      <c r="D82" s="26">
        <f t="shared" si="10"/>
        <v>0</v>
      </c>
      <c r="E82" s="26">
        <f t="shared" si="10"/>
        <v>0</v>
      </c>
      <c r="F82" s="26">
        <f t="shared" si="10"/>
        <v>0</v>
      </c>
      <c r="G82" s="27">
        <f t="shared" si="10"/>
        <v>0</v>
      </c>
    </row>
    <row r="83" spans="1:7" x14ac:dyDescent="0.2">
      <c r="A83" s="24" t="s">
        <v>127</v>
      </c>
      <c r="B83" s="20" t="s">
        <v>139</v>
      </c>
      <c r="C83" s="21"/>
      <c r="D83" s="21"/>
      <c r="E83" s="21"/>
      <c r="F83" s="21"/>
      <c r="G83" s="22"/>
    </row>
    <row r="84" spans="1:7" ht="25.5" x14ac:dyDescent="0.2">
      <c r="A84" s="24" t="s">
        <v>129</v>
      </c>
      <c r="B84" s="20" t="s">
        <v>140</v>
      </c>
      <c r="C84" s="21"/>
      <c r="D84" s="21"/>
      <c r="E84" s="21"/>
      <c r="F84" s="21"/>
      <c r="G84" s="22"/>
    </row>
    <row r="85" spans="1:7" x14ac:dyDescent="0.2">
      <c r="A85" s="24" t="s">
        <v>131</v>
      </c>
      <c r="B85" s="20" t="s">
        <v>141</v>
      </c>
      <c r="C85" s="21"/>
      <c r="D85" s="21"/>
      <c r="E85" s="21"/>
      <c r="F85" s="21"/>
      <c r="G85" s="22"/>
    </row>
    <row r="86" spans="1:7" x14ac:dyDescent="0.2">
      <c r="A86" s="24" t="s">
        <v>133</v>
      </c>
      <c r="B86" s="20" t="s">
        <v>142</v>
      </c>
      <c r="C86" s="21"/>
      <c r="D86" s="21"/>
      <c r="E86" s="21"/>
      <c r="F86" s="21"/>
      <c r="G86" s="22"/>
    </row>
    <row r="87" spans="1:7" x14ac:dyDescent="0.2">
      <c r="A87" s="19" t="s">
        <v>143</v>
      </c>
      <c r="B87" s="5" t="s">
        <v>144</v>
      </c>
      <c r="C87" s="26">
        <f t="shared" ref="C87:G87" si="11">C76+C82</f>
        <v>7</v>
      </c>
      <c r="D87" s="26">
        <f t="shared" si="11"/>
        <v>13</v>
      </c>
      <c r="E87" s="26">
        <f t="shared" si="11"/>
        <v>37</v>
      </c>
      <c r="F87" s="26">
        <f t="shared" si="11"/>
        <v>55</v>
      </c>
      <c r="G87" s="27">
        <f t="shared" si="11"/>
        <v>90</v>
      </c>
    </row>
    <row r="88" spans="1:7" s="3" customFormat="1" x14ac:dyDescent="0.2">
      <c r="A88" s="19" t="s">
        <v>145</v>
      </c>
      <c r="B88" s="5" t="s">
        <v>146</v>
      </c>
      <c r="C88" s="26">
        <f t="shared" ref="C88:G88" si="12">C59+C69+C74+C87</f>
        <v>33</v>
      </c>
      <c r="D88" s="26">
        <f t="shared" si="12"/>
        <v>20</v>
      </c>
      <c r="E88" s="26">
        <f t="shared" si="12"/>
        <v>37</v>
      </c>
      <c r="F88" s="26">
        <f t="shared" si="12"/>
        <v>65</v>
      </c>
      <c r="G88" s="27">
        <f t="shared" si="12"/>
        <v>95</v>
      </c>
    </row>
    <row r="89" spans="1:7" s="3" customFormat="1" x14ac:dyDescent="0.2">
      <c r="A89" s="19" t="s">
        <v>147</v>
      </c>
      <c r="B89" s="5" t="s">
        <v>148</v>
      </c>
      <c r="C89" s="29"/>
      <c r="D89" s="29"/>
      <c r="E89" s="29"/>
      <c r="F89" s="29"/>
      <c r="G89" s="30"/>
    </row>
    <row r="90" spans="1:7" s="3" customFormat="1" ht="13.5" thickBot="1" x14ac:dyDescent="0.25">
      <c r="A90" s="31" t="s">
        <v>149</v>
      </c>
      <c r="B90" s="10" t="s">
        <v>150</v>
      </c>
      <c r="C90" s="32">
        <f t="shared" ref="C90:G90" si="13">C11+C49+C88+C89</f>
        <v>901</v>
      </c>
      <c r="D90" s="32">
        <f t="shared" si="13"/>
        <v>888</v>
      </c>
      <c r="E90" s="32">
        <f t="shared" si="13"/>
        <v>905</v>
      </c>
      <c r="F90" s="32">
        <f t="shared" si="13"/>
        <v>933</v>
      </c>
      <c r="G90" s="33">
        <f t="shared" si="13"/>
        <v>963</v>
      </c>
    </row>
    <row r="92" spans="1:7" ht="13.5" thickBot="1" x14ac:dyDescent="0.25"/>
    <row r="93" spans="1:7" x14ac:dyDescent="0.2">
      <c r="A93" s="211" t="s">
        <v>151</v>
      </c>
      <c r="B93" s="212"/>
      <c r="C93" s="213"/>
      <c r="D93" s="213"/>
      <c r="E93" s="214"/>
      <c r="F93" s="214"/>
      <c r="G93" s="215"/>
    </row>
    <row r="94" spans="1:7" ht="38.25" x14ac:dyDescent="0.2">
      <c r="A94" s="4" t="s">
        <v>4</v>
      </c>
      <c r="B94" s="5" t="s">
        <v>5</v>
      </c>
      <c r="C94" s="6" t="s">
        <v>6</v>
      </c>
      <c r="D94" s="7" t="s">
        <v>7</v>
      </c>
      <c r="E94" s="7" t="s">
        <v>8</v>
      </c>
      <c r="F94" s="7" t="s">
        <v>8</v>
      </c>
      <c r="G94" s="8" t="s">
        <v>8</v>
      </c>
    </row>
    <row r="95" spans="1:7" ht="13.5" thickBot="1" x14ac:dyDescent="0.25">
      <c r="A95" s="9"/>
      <c r="B95" s="10"/>
      <c r="C95" s="47" t="s">
        <v>9</v>
      </c>
      <c r="D95" s="47" t="s">
        <v>10</v>
      </c>
      <c r="E95" s="47" t="s">
        <v>11</v>
      </c>
      <c r="F95" s="47" t="s">
        <v>12</v>
      </c>
      <c r="G95" s="48" t="s">
        <v>13</v>
      </c>
    </row>
    <row r="96" spans="1:7" ht="13.5" thickBot="1" x14ac:dyDescent="0.25">
      <c r="A96" s="11" t="s">
        <v>14</v>
      </c>
      <c r="B96" s="12" t="s">
        <v>15</v>
      </c>
      <c r="C96" s="13">
        <v>2</v>
      </c>
      <c r="D96" s="13">
        <v>3</v>
      </c>
      <c r="E96" s="13">
        <v>4</v>
      </c>
      <c r="F96" s="13">
        <v>5</v>
      </c>
      <c r="G96" s="14">
        <v>6</v>
      </c>
    </row>
    <row r="97" spans="1:7" x14ac:dyDescent="0.2">
      <c r="A97" s="15" t="s">
        <v>152</v>
      </c>
      <c r="B97" s="28"/>
      <c r="C97" s="34"/>
      <c r="D97" s="34"/>
      <c r="E97" s="34"/>
      <c r="F97" s="34"/>
      <c r="G97" s="35"/>
    </row>
    <row r="98" spans="1:7" x14ac:dyDescent="0.2">
      <c r="A98" s="19" t="s">
        <v>153</v>
      </c>
      <c r="B98" s="5" t="s">
        <v>154</v>
      </c>
      <c r="C98" s="36">
        <f t="shared" ref="C98:G98" si="14">C99+C102</f>
        <v>0</v>
      </c>
      <c r="D98" s="36">
        <f t="shared" si="14"/>
        <v>0</v>
      </c>
      <c r="E98" s="36">
        <f t="shared" si="14"/>
        <v>0</v>
      </c>
      <c r="F98" s="36">
        <f t="shared" si="14"/>
        <v>0</v>
      </c>
      <c r="G98" s="36">
        <f t="shared" si="14"/>
        <v>0</v>
      </c>
    </row>
    <row r="99" spans="1:7" x14ac:dyDescent="0.2">
      <c r="A99" s="23" t="s">
        <v>155</v>
      </c>
      <c r="B99" s="20" t="s">
        <v>156</v>
      </c>
      <c r="C99" s="26">
        <f t="shared" ref="C99:G99" si="15">C100+C101</f>
        <v>0</v>
      </c>
      <c r="D99" s="26">
        <f t="shared" si="15"/>
        <v>0</v>
      </c>
      <c r="E99" s="26">
        <f t="shared" si="15"/>
        <v>0</v>
      </c>
      <c r="F99" s="26">
        <f t="shared" si="15"/>
        <v>0</v>
      </c>
      <c r="G99" s="27">
        <f t="shared" si="15"/>
        <v>0</v>
      </c>
    </row>
    <row r="100" spans="1:7" x14ac:dyDescent="0.2">
      <c r="A100" s="24" t="s">
        <v>157</v>
      </c>
      <c r="B100" s="20" t="s">
        <v>158</v>
      </c>
      <c r="C100" s="21"/>
      <c r="D100" s="21"/>
      <c r="E100" s="21"/>
      <c r="F100" s="21"/>
      <c r="G100" s="22"/>
    </row>
    <row r="101" spans="1:7" x14ac:dyDescent="0.2">
      <c r="A101" s="24" t="s">
        <v>159</v>
      </c>
      <c r="B101" s="20" t="s">
        <v>160</v>
      </c>
      <c r="C101" s="21"/>
      <c r="D101" s="21"/>
      <c r="E101" s="21"/>
      <c r="F101" s="21"/>
      <c r="G101" s="22"/>
    </row>
    <row r="102" spans="1:7" x14ac:dyDescent="0.2">
      <c r="A102" s="23" t="s">
        <v>161</v>
      </c>
      <c r="B102" s="20" t="s">
        <v>162</v>
      </c>
      <c r="C102" s="21"/>
      <c r="D102" s="21"/>
      <c r="E102" s="21"/>
      <c r="F102" s="21"/>
      <c r="G102" s="22"/>
    </row>
    <row r="103" spans="1:7" x14ac:dyDescent="0.2">
      <c r="A103" s="19" t="s">
        <v>163</v>
      </c>
      <c r="B103" s="5" t="s">
        <v>164</v>
      </c>
      <c r="C103" s="21"/>
      <c r="D103" s="21"/>
      <c r="E103" s="21"/>
      <c r="F103" s="21"/>
      <c r="G103" s="22"/>
    </row>
    <row r="104" spans="1:7" x14ac:dyDescent="0.2">
      <c r="A104" s="19" t="s">
        <v>165</v>
      </c>
      <c r="B104" s="5" t="s">
        <v>166</v>
      </c>
      <c r="C104" s="21"/>
      <c r="D104" s="21"/>
      <c r="E104" s="21"/>
      <c r="F104" s="21"/>
      <c r="G104" s="22"/>
    </row>
    <row r="105" spans="1:7" ht="25.5" x14ac:dyDescent="0.2">
      <c r="A105" s="24" t="s">
        <v>167</v>
      </c>
      <c r="B105" s="20" t="s">
        <v>168</v>
      </c>
      <c r="C105" s="21"/>
      <c r="D105" s="21"/>
      <c r="E105" s="21"/>
      <c r="F105" s="21"/>
      <c r="G105" s="22"/>
    </row>
    <row r="106" spans="1:7" x14ac:dyDescent="0.2">
      <c r="A106" s="19" t="s">
        <v>169</v>
      </c>
      <c r="B106" s="20"/>
      <c r="C106" s="21"/>
      <c r="D106" s="21"/>
      <c r="E106" s="21"/>
      <c r="F106" s="21"/>
      <c r="G106" s="22"/>
    </row>
    <row r="107" spans="1:7" x14ac:dyDescent="0.2">
      <c r="A107" s="23" t="s">
        <v>170</v>
      </c>
      <c r="B107" s="20" t="s">
        <v>171</v>
      </c>
      <c r="C107" s="21"/>
      <c r="D107" s="21"/>
      <c r="E107" s="21"/>
      <c r="F107" s="21"/>
      <c r="G107" s="22"/>
    </row>
    <row r="108" spans="1:7" x14ac:dyDescent="0.2">
      <c r="A108" s="23" t="s">
        <v>172</v>
      </c>
      <c r="B108" s="20" t="s">
        <v>173</v>
      </c>
      <c r="C108" s="21"/>
      <c r="D108" s="21"/>
      <c r="E108" s="21"/>
      <c r="F108" s="21"/>
      <c r="G108" s="22"/>
    </row>
    <row r="109" spans="1:7" x14ac:dyDescent="0.2">
      <c r="A109" s="23" t="s">
        <v>174</v>
      </c>
      <c r="B109" s="20" t="s">
        <v>175</v>
      </c>
      <c r="C109" s="21"/>
      <c r="D109" s="21"/>
      <c r="E109" s="21"/>
      <c r="F109" s="21"/>
      <c r="G109" s="22"/>
    </row>
    <row r="110" spans="1:7" x14ac:dyDescent="0.2">
      <c r="A110" s="23" t="s">
        <v>176</v>
      </c>
      <c r="B110" s="20" t="s">
        <v>177</v>
      </c>
      <c r="C110" s="21">
        <v>868</v>
      </c>
      <c r="D110" s="21">
        <v>868</v>
      </c>
      <c r="E110" s="21">
        <v>868</v>
      </c>
      <c r="F110" s="21">
        <v>868</v>
      </c>
      <c r="G110" s="22">
        <v>868</v>
      </c>
    </row>
    <row r="111" spans="1:7" s="3" customFormat="1" x14ac:dyDescent="0.2">
      <c r="A111" s="19" t="s">
        <v>178</v>
      </c>
      <c r="B111" s="5" t="s">
        <v>179</v>
      </c>
      <c r="C111" s="26">
        <f t="shared" ref="C111:G111" si="16">SUM(C107:C110)</f>
        <v>868</v>
      </c>
      <c r="D111" s="26">
        <f t="shared" si="16"/>
        <v>868</v>
      </c>
      <c r="E111" s="26">
        <f t="shared" si="16"/>
        <v>868</v>
      </c>
      <c r="F111" s="26">
        <f t="shared" si="16"/>
        <v>868</v>
      </c>
      <c r="G111" s="27">
        <f t="shared" si="16"/>
        <v>868</v>
      </c>
    </row>
    <row r="112" spans="1:7" ht="25.5" x14ac:dyDescent="0.2">
      <c r="A112" s="19" t="s">
        <v>180</v>
      </c>
      <c r="B112" s="20"/>
      <c r="C112" s="21"/>
      <c r="D112" s="21"/>
      <c r="E112" s="21"/>
      <c r="F112" s="21"/>
      <c r="G112" s="22"/>
    </row>
    <row r="113" spans="1:7" x14ac:dyDescent="0.2">
      <c r="A113" s="23" t="s">
        <v>181</v>
      </c>
      <c r="B113" s="20" t="s">
        <v>182</v>
      </c>
      <c r="C113" s="21">
        <v>179</v>
      </c>
      <c r="D113" s="21">
        <v>179</v>
      </c>
      <c r="E113" s="21">
        <v>202</v>
      </c>
      <c r="F113" s="21">
        <v>226</v>
      </c>
      <c r="G113" s="22">
        <v>256</v>
      </c>
    </row>
    <row r="114" spans="1:7" x14ac:dyDescent="0.2">
      <c r="A114" s="23" t="s">
        <v>183</v>
      </c>
      <c r="B114" s="20" t="s">
        <v>184</v>
      </c>
      <c r="C114" s="21">
        <v>-154</v>
      </c>
      <c r="D114" s="21">
        <v>-196</v>
      </c>
      <c r="E114" s="21">
        <v>-196</v>
      </c>
      <c r="F114" s="21">
        <v>-196</v>
      </c>
      <c r="G114" s="22">
        <v>-196</v>
      </c>
    </row>
    <row r="115" spans="1:7" s="3" customFormat="1" x14ac:dyDescent="0.2">
      <c r="A115" s="19" t="s">
        <v>185</v>
      </c>
      <c r="B115" s="5" t="s">
        <v>186</v>
      </c>
      <c r="C115" s="26">
        <f t="shared" ref="C115:G115" si="17">C113+C114</f>
        <v>25</v>
      </c>
      <c r="D115" s="26">
        <f t="shared" si="17"/>
        <v>-17</v>
      </c>
      <c r="E115" s="26">
        <f t="shared" si="17"/>
        <v>6</v>
      </c>
      <c r="F115" s="26">
        <f t="shared" si="17"/>
        <v>30</v>
      </c>
      <c r="G115" s="27">
        <f t="shared" si="17"/>
        <v>60</v>
      </c>
    </row>
    <row r="116" spans="1:7" x14ac:dyDescent="0.2">
      <c r="A116" s="19" t="s">
        <v>187</v>
      </c>
      <c r="B116" s="5" t="s">
        <v>188</v>
      </c>
      <c r="C116" s="21">
        <v>-42</v>
      </c>
      <c r="D116" s="21">
        <v>23</v>
      </c>
      <c r="E116" s="21">
        <v>24</v>
      </c>
      <c r="F116" s="21">
        <v>28</v>
      </c>
      <c r="G116" s="22">
        <v>28</v>
      </c>
    </row>
    <row r="117" spans="1:7" s="3" customFormat="1" x14ac:dyDescent="0.2">
      <c r="A117" s="19" t="s">
        <v>189</v>
      </c>
      <c r="B117" s="5" t="s">
        <v>190</v>
      </c>
      <c r="C117" s="26">
        <f t="shared" ref="C117:G117" si="18">C98+C103+C104+C111+C115+C116</f>
        <v>851</v>
      </c>
      <c r="D117" s="26">
        <f t="shared" si="18"/>
        <v>874</v>
      </c>
      <c r="E117" s="26">
        <f t="shared" si="18"/>
        <v>898</v>
      </c>
      <c r="F117" s="26">
        <f t="shared" si="18"/>
        <v>926</v>
      </c>
      <c r="G117" s="27">
        <f t="shared" si="18"/>
        <v>956</v>
      </c>
    </row>
    <row r="118" spans="1:7" x14ac:dyDescent="0.2">
      <c r="A118" s="19" t="s">
        <v>191</v>
      </c>
      <c r="B118" s="20"/>
      <c r="C118" s="21"/>
      <c r="D118" s="21"/>
      <c r="E118" s="21"/>
      <c r="F118" s="21"/>
      <c r="G118" s="22"/>
    </row>
    <row r="119" spans="1:7" ht="25.5" x14ac:dyDescent="0.2">
      <c r="A119" s="23" t="s">
        <v>192</v>
      </c>
      <c r="B119" s="20" t="s">
        <v>193</v>
      </c>
      <c r="C119" s="21"/>
      <c r="D119" s="21"/>
      <c r="E119" s="21"/>
      <c r="F119" s="21"/>
      <c r="G119" s="22"/>
    </row>
    <row r="120" spans="1:7" x14ac:dyDescent="0.2">
      <c r="A120" s="23" t="s">
        <v>194</v>
      </c>
      <c r="B120" s="20" t="s">
        <v>195</v>
      </c>
      <c r="C120" s="21"/>
      <c r="D120" s="21"/>
      <c r="E120" s="21"/>
      <c r="F120" s="21"/>
      <c r="G120" s="22"/>
    </row>
    <row r="121" spans="1:7" x14ac:dyDescent="0.2">
      <c r="A121" s="24" t="s">
        <v>196</v>
      </c>
      <c r="B121" s="20" t="s">
        <v>197</v>
      </c>
      <c r="C121" s="21"/>
      <c r="D121" s="21"/>
      <c r="E121" s="21"/>
      <c r="F121" s="21"/>
      <c r="G121" s="22"/>
    </row>
    <row r="122" spans="1:7" x14ac:dyDescent="0.2">
      <c r="A122" s="23" t="s">
        <v>198</v>
      </c>
      <c r="B122" s="20" t="s">
        <v>199</v>
      </c>
      <c r="C122" s="21"/>
      <c r="D122" s="21"/>
      <c r="E122" s="21"/>
      <c r="F122" s="21"/>
      <c r="G122" s="22"/>
    </row>
    <row r="123" spans="1:7" s="3" customFormat="1" x14ac:dyDescent="0.2">
      <c r="A123" s="19" t="s">
        <v>200</v>
      </c>
      <c r="B123" s="5" t="s">
        <v>201</v>
      </c>
      <c r="C123" s="26">
        <f t="shared" ref="C123:G123" si="19">C119+C120+C122</f>
        <v>0</v>
      </c>
      <c r="D123" s="26">
        <f t="shared" si="19"/>
        <v>0</v>
      </c>
      <c r="E123" s="26">
        <f t="shared" si="19"/>
        <v>0</v>
      </c>
      <c r="F123" s="26">
        <f t="shared" si="19"/>
        <v>0</v>
      </c>
      <c r="G123" s="27">
        <f t="shared" si="19"/>
        <v>0</v>
      </c>
    </row>
    <row r="124" spans="1:7" x14ac:dyDescent="0.2">
      <c r="A124" s="19" t="s">
        <v>202</v>
      </c>
      <c r="B124" s="20"/>
      <c r="C124" s="21"/>
      <c r="D124" s="21"/>
      <c r="E124" s="21"/>
      <c r="F124" s="21"/>
      <c r="G124" s="22"/>
    </row>
    <row r="125" spans="1:7" s="3" customFormat="1" x14ac:dyDescent="0.2">
      <c r="A125" s="19" t="s">
        <v>203</v>
      </c>
      <c r="B125" s="5" t="s">
        <v>204</v>
      </c>
      <c r="C125" s="26">
        <f t="shared" ref="C125:G125" si="20">C126+C127</f>
        <v>0</v>
      </c>
      <c r="D125" s="26">
        <f t="shared" si="20"/>
        <v>0</v>
      </c>
      <c r="E125" s="26">
        <f t="shared" si="20"/>
        <v>0</v>
      </c>
      <c r="F125" s="26">
        <f t="shared" si="20"/>
        <v>0</v>
      </c>
      <c r="G125" s="27">
        <f t="shared" si="20"/>
        <v>0</v>
      </c>
    </row>
    <row r="126" spans="1:7" x14ac:dyDescent="0.2">
      <c r="A126" s="24" t="s">
        <v>205</v>
      </c>
      <c r="B126" s="20" t="s">
        <v>206</v>
      </c>
      <c r="C126" s="21"/>
      <c r="D126" s="21"/>
      <c r="E126" s="21"/>
      <c r="F126" s="21"/>
      <c r="G126" s="22"/>
    </row>
    <row r="127" spans="1:7" x14ac:dyDescent="0.2">
      <c r="A127" s="24" t="s">
        <v>207</v>
      </c>
      <c r="B127" s="20" t="s">
        <v>208</v>
      </c>
      <c r="C127" s="21"/>
      <c r="D127" s="21"/>
      <c r="E127" s="21"/>
      <c r="F127" s="21"/>
      <c r="G127" s="22"/>
    </row>
    <row r="128" spans="1:7" x14ac:dyDescent="0.2">
      <c r="A128" s="24" t="s">
        <v>209</v>
      </c>
      <c r="B128" s="20"/>
      <c r="C128" s="21"/>
      <c r="D128" s="21"/>
      <c r="E128" s="21"/>
      <c r="F128" s="21"/>
      <c r="G128" s="22"/>
    </row>
    <row r="129" spans="1:7" s="3" customFormat="1" x14ac:dyDescent="0.2">
      <c r="A129" s="19" t="s">
        <v>210</v>
      </c>
      <c r="B129" s="5" t="s">
        <v>211</v>
      </c>
      <c r="C129" s="26">
        <f t="shared" ref="C129:G129" si="21">C130+C131</f>
        <v>0</v>
      </c>
      <c r="D129" s="26">
        <f t="shared" si="21"/>
        <v>0</v>
      </c>
      <c r="E129" s="26">
        <f t="shared" si="21"/>
        <v>0</v>
      </c>
      <c r="F129" s="26">
        <f t="shared" si="21"/>
        <v>0</v>
      </c>
      <c r="G129" s="27">
        <f t="shared" si="21"/>
        <v>0</v>
      </c>
    </row>
    <row r="130" spans="1:7" x14ac:dyDescent="0.2">
      <c r="A130" s="24" t="s">
        <v>205</v>
      </c>
      <c r="B130" s="20" t="s">
        <v>212</v>
      </c>
      <c r="C130" s="21"/>
      <c r="D130" s="21"/>
      <c r="E130" s="21"/>
      <c r="F130" s="21"/>
      <c r="G130" s="22"/>
    </row>
    <row r="131" spans="1:7" x14ac:dyDescent="0.2">
      <c r="A131" s="24" t="s">
        <v>207</v>
      </c>
      <c r="B131" s="20" t="s">
        <v>213</v>
      </c>
      <c r="C131" s="21"/>
      <c r="D131" s="21"/>
      <c r="E131" s="21"/>
      <c r="F131" s="21"/>
      <c r="G131" s="22"/>
    </row>
    <row r="132" spans="1:7" s="3" customFormat="1" x14ac:dyDescent="0.2">
      <c r="A132" s="37" t="s">
        <v>214</v>
      </c>
      <c r="B132" s="5" t="s">
        <v>215</v>
      </c>
      <c r="C132" s="26">
        <f t="shared" ref="C132:G132" si="22">C133+C134</f>
        <v>0</v>
      </c>
      <c r="D132" s="26">
        <f t="shared" si="22"/>
        <v>0</v>
      </c>
      <c r="E132" s="26">
        <f t="shared" si="22"/>
        <v>0</v>
      </c>
      <c r="F132" s="26">
        <f t="shared" si="22"/>
        <v>0</v>
      </c>
      <c r="G132" s="27">
        <f t="shared" si="22"/>
        <v>0</v>
      </c>
    </row>
    <row r="133" spans="1:7" x14ac:dyDescent="0.2">
      <c r="A133" s="24" t="s">
        <v>205</v>
      </c>
      <c r="B133" s="20" t="s">
        <v>216</v>
      </c>
      <c r="C133" s="21"/>
      <c r="D133" s="21"/>
      <c r="E133" s="21"/>
      <c r="F133" s="21"/>
      <c r="G133" s="22"/>
    </row>
    <row r="134" spans="1:7" x14ac:dyDescent="0.2">
      <c r="A134" s="24" t="s">
        <v>207</v>
      </c>
      <c r="B134" s="20" t="s">
        <v>217</v>
      </c>
      <c r="C134" s="21"/>
      <c r="D134" s="21"/>
      <c r="E134" s="21"/>
      <c r="F134" s="21"/>
      <c r="G134" s="22"/>
    </row>
    <row r="135" spans="1:7" s="3" customFormat="1" x14ac:dyDescent="0.2">
      <c r="A135" s="37" t="s">
        <v>218</v>
      </c>
      <c r="B135" s="5" t="s">
        <v>219</v>
      </c>
      <c r="C135" s="26">
        <f t="shared" ref="C135:G135" si="23">C136+C137</f>
        <v>0</v>
      </c>
      <c r="D135" s="26">
        <f t="shared" si="23"/>
        <v>0</v>
      </c>
      <c r="E135" s="26">
        <f t="shared" si="23"/>
        <v>0</v>
      </c>
      <c r="F135" s="26">
        <f t="shared" si="23"/>
        <v>0</v>
      </c>
      <c r="G135" s="27">
        <f t="shared" si="23"/>
        <v>0</v>
      </c>
    </row>
    <row r="136" spans="1:7" x14ac:dyDescent="0.2">
      <c r="A136" s="24" t="s">
        <v>205</v>
      </c>
      <c r="B136" s="20" t="s">
        <v>220</v>
      </c>
      <c r="C136" s="21"/>
      <c r="D136" s="21"/>
      <c r="E136" s="21"/>
      <c r="F136" s="21"/>
      <c r="G136" s="22"/>
    </row>
    <row r="137" spans="1:7" x14ac:dyDescent="0.2">
      <c r="A137" s="24" t="s">
        <v>207</v>
      </c>
      <c r="B137" s="20" t="s">
        <v>221</v>
      </c>
      <c r="C137" s="21"/>
      <c r="D137" s="21"/>
      <c r="E137" s="21"/>
      <c r="F137" s="21"/>
      <c r="G137" s="22"/>
    </row>
    <row r="138" spans="1:7" s="3" customFormat="1" x14ac:dyDescent="0.2">
      <c r="A138" s="37" t="s">
        <v>222</v>
      </c>
      <c r="B138" s="5" t="s">
        <v>223</v>
      </c>
      <c r="C138" s="26">
        <f t="shared" ref="C138:G138" si="24">C139+C140</f>
        <v>5</v>
      </c>
      <c r="D138" s="26">
        <f t="shared" si="24"/>
        <v>0</v>
      </c>
      <c r="E138" s="26">
        <f t="shared" si="24"/>
        <v>0</v>
      </c>
      <c r="F138" s="26">
        <f t="shared" si="24"/>
        <v>0</v>
      </c>
      <c r="G138" s="27">
        <f t="shared" si="24"/>
        <v>0</v>
      </c>
    </row>
    <row r="139" spans="1:7" x14ac:dyDescent="0.2">
      <c r="A139" s="24" t="s">
        <v>205</v>
      </c>
      <c r="B139" s="20" t="s">
        <v>224</v>
      </c>
      <c r="C139" s="21">
        <v>5</v>
      </c>
      <c r="D139" s="21"/>
      <c r="E139" s="21"/>
      <c r="F139" s="21"/>
      <c r="G139" s="22"/>
    </row>
    <row r="140" spans="1:7" x14ac:dyDescent="0.2">
      <c r="A140" s="24" t="s">
        <v>207</v>
      </c>
      <c r="B140" s="20" t="s">
        <v>225</v>
      </c>
      <c r="C140" s="21"/>
      <c r="D140" s="21"/>
      <c r="E140" s="21"/>
      <c r="F140" s="21"/>
      <c r="G140" s="22"/>
    </row>
    <row r="141" spans="1:7" s="3" customFormat="1" x14ac:dyDescent="0.2">
      <c r="A141" s="38" t="s">
        <v>226</v>
      </c>
      <c r="B141" s="16" t="s">
        <v>227</v>
      </c>
      <c r="C141" s="39">
        <f t="shared" ref="C141:G141" si="25">C142+C143</f>
        <v>0</v>
      </c>
      <c r="D141" s="39">
        <f t="shared" si="25"/>
        <v>0</v>
      </c>
      <c r="E141" s="39">
        <f t="shared" si="25"/>
        <v>0</v>
      </c>
      <c r="F141" s="39">
        <f t="shared" si="25"/>
        <v>0</v>
      </c>
      <c r="G141" s="40">
        <f t="shared" si="25"/>
        <v>0</v>
      </c>
    </row>
    <row r="142" spans="1:7" x14ac:dyDescent="0.2">
      <c r="A142" s="24" t="s">
        <v>205</v>
      </c>
      <c r="B142" s="20" t="s">
        <v>228</v>
      </c>
      <c r="C142" s="21"/>
      <c r="D142" s="21"/>
      <c r="E142" s="21"/>
      <c r="F142" s="21"/>
      <c r="G142" s="22"/>
    </row>
    <row r="143" spans="1:7" x14ac:dyDescent="0.2">
      <c r="A143" s="24" t="s">
        <v>207</v>
      </c>
      <c r="B143" s="20" t="s">
        <v>229</v>
      </c>
      <c r="C143" s="21"/>
      <c r="D143" s="21"/>
      <c r="E143" s="21"/>
      <c r="F143" s="21"/>
      <c r="G143" s="22"/>
    </row>
    <row r="144" spans="1:7" s="3" customFormat="1" x14ac:dyDescent="0.2">
      <c r="A144" s="37" t="s">
        <v>230</v>
      </c>
      <c r="B144" s="5" t="s">
        <v>231</v>
      </c>
      <c r="C144" s="26">
        <f t="shared" ref="C144:G144" si="26">C145+C146</f>
        <v>0</v>
      </c>
      <c r="D144" s="26">
        <f t="shared" si="26"/>
        <v>0</v>
      </c>
      <c r="E144" s="26">
        <f t="shared" si="26"/>
        <v>0</v>
      </c>
      <c r="F144" s="26">
        <f t="shared" si="26"/>
        <v>0</v>
      </c>
      <c r="G144" s="27">
        <f t="shared" si="26"/>
        <v>0</v>
      </c>
    </row>
    <row r="145" spans="1:7" x14ac:dyDescent="0.2">
      <c r="A145" s="24" t="s">
        <v>205</v>
      </c>
      <c r="B145" s="20" t="s">
        <v>232</v>
      </c>
      <c r="C145" s="21"/>
      <c r="D145" s="21"/>
      <c r="E145" s="21"/>
      <c r="F145" s="21"/>
      <c r="G145" s="22"/>
    </row>
    <row r="146" spans="1:7" x14ac:dyDescent="0.2">
      <c r="A146" s="24" t="s">
        <v>207</v>
      </c>
      <c r="B146" s="20" t="s">
        <v>233</v>
      </c>
      <c r="C146" s="21"/>
      <c r="D146" s="21"/>
      <c r="E146" s="21"/>
      <c r="F146" s="21"/>
      <c r="G146" s="22"/>
    </row>
    <row r="147" spans="1:7" s="3" customFormat="1" ht="25.5" x14ac:dyDescent="0.2">
      <c r="A147" s="37" t="s">
        <v>234</v>
      </c>
      <c r="B147" s="5" t="s">
        <v>235</v>
      </c>
      <c r="C147" s="26">
        <f t="shared" ref="C147:G147" si="27">C148+C149</f>
        <v>0</v>
      </c>
      <c r="D147" s="26">
        <f t="shared" si="27"/>
        <v>0</v>
      </c>
      <c r="E147" s="26">
        <f t="shared" si="27"/>
        <v>0</v>
      </c>
      <c r="F147" s="26">
        <f t="shared" si="27"/>
        <v>0</v>
      </c>
      <c r="G147" s="27">
        <f t="shared" si="27"/>
        <v>0</v>
      </c>
    </row>
    <row r="148" spans="1:7" x14ac:dyDescent="0.2">
      <c r="A148" s="24" t="s">
        <v>205</v>
      </c>
      <c r="B148" s="20" t="s">
        <v>236</v>
      </c>
      <c r="C148" s="21"/>
      <c r="D148" s="21"/>
      <c r="E148" s="21"/>
      <c r="F148" s="21"/>
      <c r="G148" s="22"/>
    </row>
    <row r="149" spans="1:7" x14ac:dyDescent="0.2">
      <c r="A149" s="24" t="s">
        <v>207</v>
      </c>
      <c r="B149" s="20" t="s">
        <v>237</v>
      </c>
      <c r="C149" s="21"/>
      <c r="D149" s="21"/>
      <c r="E149" s="21"/>
      <c r="F149" s="21"/>
      <c r="G149" s="22"/>
    </row>
    <row r="150" spans="1:7" s="3" customFormat="1" x14ac:dyDescent="0.2">
      <c r="A150" s="37" t="s">
        <v>238</v>
      </c>
      <c r="B150" s="5" t="s">
        <v>239</v>
      </c>
      <c r="C150" s="26">
        <f t="shared" ref="C150:G150" si="28">C151+C152</f>
        <v>45</v>
      </c>
      <c r="D150" s="26">
        <f t="shared" si="28"/>
        <v>14</v>
      </c>
      <c r="E150" s="26">
        <f t="shared" si="28"/>
        <v>7</v>
      </c>
      <c r="F150" s="26">
        <f t="shared" si="28"/>
        <v>7</v>
      </c>
      <c r="G150" s="27">
        <f t="shared" si="28"/>
        <v>7</v>
      </c>
    </row>
    <row r="151" spans="1:7" x14ac:dyDescent="0.2">
      <c r="A151" s="24" t="s">
        <v>205</v>
      </c>
      <c r="B151" s="20" t="s">
        <v>240</v>
      </c>
      <c r="C151" s="21">
        <v>45</v>
      </c>
      <c r="D151" s="21">
        <v>14</v>
      </c>
      <c r="E151" s="21">
        <v>7</v>
      </c>
      <c r="F151" s="21">
        <v>7</v>
      </c>
      <c r="G151" s="22">
        <v>7</v>
      </c>
    </row>
    <row r="152" spans="1:7" x14ac:dyDescent="0.2">
      <c r="A152" s="24" t="s">
        <v>207</v>
      </c>
      <c r="B152" s="20" t="s">
        <v>241</v>
      </c>
      <c r="C152" s="21"/>
      <c r="D152" s="21"/>
      <c r="E152" s="21"/>
      <c r="F152" s="21"/>
      <c r="G152" s="22"/>
    </row>
    <row r="153" spans="1:7" x14ac:dyDescent="0.2">
      <c r="A153" s="19" t="s">
        <v>209</v>
      </c>
      <c r="B153" s="41"/>
      <c r="C153" s="21"/>
      <c r="D153" s="21"/>
      <c r="E153" s="21"/>
      <c r="F153" s="21"/>
      <c r="G153" s="22"/>
    </row>
    <row r="154" spans="1:7" s="3" customFormat="1" x14ac:dyDescent="0.2">
      <c r="A154" s="19" t="s">
        <v>242</v>
      </c>
      <c r="B154" s="42" t="s">
        <v>243</v>
      </c>
      <c r="C154" s="26">
        <f t="shared" ref="C154:G154" si="29">C155+C156</f>
        <v>5</v>
      </c>
      <c r="D154" s="26">
        <f t="shared" si="29"/>
        <v>3</v>
      </c>
      <c r="E154" s="26">
        <f t="shared" si="29"/>
        <v>3</v>
      </c>
      <c r="F154" s="26">
        <f t="shared" si="29"/>
        <v>3</v>
      </c>
      <c r="G154" s="27">
        <f t="shared" si="29"/>
        <v>3</v>
      </c>
    </row>
    <row r="155" spans="1:7" x14ac:dyDescent="0.2">
      <c r="A155" s="24" t="s">
        <v>205</v>
      </c>
      <c r="B155" s="43" t="s">
        <v>244</v>
      </c>
      <c r="C155" s="21">
        <v>5</v>
      </c>
      <c r="D155" s="21">
        <v>3</v>
      </c>
      <c r="E155" s="21">
        <v>3</v>
      </c>
      <c r="F155" s="21">
        <v>3</v>
      </c>
      <c r="G155" s="22">
        <v>3</v>
      </c>
    </row>
    <row r="156" spans="1:7" x14ac:dyDescent="0.2">
      <c r="A156" s="24" t="s">
        <v>207</v>
      </c>
      <c r="B156" s="43" t="s">
        <v>245</v>
      </c>
      <c r="C156" s="21"/>
      <c r="D156" s="21"/>
      <c r="E156" s="21"/>
      <c r="F156" s="21"/>
      <c r="G156" s="22"/>
    </row>
    <row r="157" spans="1:7" s="3" customFormat="1" x14ac:dyDescent="0.2">
      <c r="A157" s="19" t="s">
        <v>246</v>
      </c>
      <c r="B157" s="42" t="s">
        <v>247</v>
      </c>
      <c r="C157" s="26">
        <f t="shared" ref="C157:G157" si="30">C158+C159</f>
        <v>12</v>
      </c>
      <c r="D157" s="26">
        <f t="shared" si="30"/>
        <v>2</v>
      </c>
      <c r="E157" s="26">
        <f t="shared" si="30"/>
        <v>2</v>
      </c>
      <c r="F157" s="26">
        <f t="shared" si="30"/>
        <v>2</v>
      </c>
      <c r="G157" s="27">
        <f t="shared" si="30"/>
        <v>2</v>
      </c>
    </row>
    <row r="158" spans="1:7" x14ac:dyDescent="0.2">
      <c r="A158" s="24" t="s">
        <v>205</v>
      </c>
      <c r="B158" s="43" t="s">
        <v>248</v>
      </c>
      <c r="C158" s="21">
        <v>12</v>
      </c>
      <c r="D158" s="21">
        <v>2</v>
      </c>
      <c r="E158" s="21">
        <v>2</v>
      </c>
      <c r="F158" s="21">
        <v>2</v>
      </c>
      <c r="G158" s="22">
        <v>2</v>
      </c>
    </row>
    <row r="159" spans="1:7" x14ac:dyDescent="0.2">
      <c r="A159" s="24" t="s">
        <v>207</v>
      </c>
      <c r="B159" s="43" t="s">
        <v>249</v>
      </c>
      <c r="C159" s="21"/>
      <c r="D159" s="21"/>
      <c r="E159" s="21"/>
      <c r="F159" s="21"/>
      <c r="G159" s="22"/>
    </row>
    <row r="160" spans="1:7" s="3" customFormat="1" x14ac:dyDescent="0.2">
      <c r="A160" s="19" t="s">
        <v>250</v>
      </c>
      <c r="B160" s="42" t="s">
        <v>251</v>
      </c>
      <c r="C160" s="26">
        <f t="shared" ref="C160:G160" si="31">C161+C162</f>
        <v>10</v>
      </c>
      <c r="D160" s="26">
        <f t="shared" si="31"/>
        <v>2</v>
      </c>
      <c r="E160" s="26">
        <f t="shared" si="31"/>
        <v>2</v>
      </c>
      <c r="F160" s="26">
        <f t="shared" si="31"/>
        <v>2</v>
      </c>
      <c r="G160" s="27">
        <f t="shared" si="31"/>
        <v>0</v>
      </c>
    </row>
    <row r="161" spans="1:7" x14ac:dyDescent="0.2">
      <c r="A161" s="24" t="s">
        <v>205</v>
      </c>
      <c r="B161" s="43" t="s">
        <v>252</v>
      </c>
      <c r="C161" s="21">
        <v>10</v>
      </c>
      <c r="D161" s="21">
        <v>2</v>
      </c>
      <c r="E161" s="21">
        <v>2</v>
      </c>
      <c r="F161" s="21">
        <v>2</v>
      </c>
      <c r="G161" s="22"/>
    </row>
    <row r="162" spans="1:7" x14ac:dyDescent="0.2">
      <c r="A162" s="24" t="s">
        <v>207</v>
      </c>
      <c r="B162" s="43" t="s">
        <v>253</v>
      </c>
      <c r="C162" s="21"/>
      <c r="D162" s="21"/>
      <c r="E162" s="21"/>
      <c r="F162" s="21"/>
      <c r="G162" s="22"/>
    </row>
    <row r="163" spans="1:7" s="3" customFormat="1" x14ac:dyDescent="0.2">
      <c r="A163" s="19" t="s">
        <v>145</v>
      </c>
      <c r="B163" s="42" t="s">
        <v>254</v>
      </c>
      <c r="C163" s="26">
        <f t="shared" ref="C163:G165" si="32">C125+C132+C135+C138+C141+C144+C147+C150</f>
        <v>50</v>
      </c>
      <c r="D163" s="26">
        <f t="shared" si="32"/>
        <v>14</v>
      </c>
      <c r="E163" s="26">
        <f t="shared" si="32"/>
        <v>7</v>
      </c>
      <c r="F163" s="26">
        <f t="shared" si="32"/>
        <v>7</v>
      </c>
      <c r="G163" s="27">
        <f t="shared" si="32"/>
        <v>7</v>
      </c>
    </row>
    <row r="164" spans="1:7" s="3" customFormat="1" x14ac:dyDescent="0.2">
      <c r="A164" s="19" t="s">
        <v>255</v>
      </c>
      <c r="B164" s="42" t="s">
        <v>256</v>
      </c>
      <c r="C164" s="26">
        <f t="shared" si="32"/>
        <v>50</v>
      </c>
      <c r="D164" s="26">
        <f t="shared" si="32"/>
        <v>14</v>
      </c>
      <c r="E164" s="26">
        <f t="shared" si="32"/>
        <v>7</v>
      </c>
      <c r="F164" s="26">
        <f t="shared" si="32"/>
        <v>7</v>
      </c>
      <c r="G164" s="27">
        <f t="shared" si="32"/>
        <v>7</v>
      </c>
    </row>
    <row r="165" spans="1:7" s="3" customFormat="1" x14ac:dyDescent="0.2">
      <c r="A165" s="19" t="s">
        <v>257</v>
      </c>
      <c r="B165" s="42" t="s">
        <v>258</v>
      </c>
      <c r="C165" s="26">
        <f t="shared" si="32"/>
        <v>0</v>
      </c>
      <c r="D165" s="26">
        <f t="shared" si="32"/>
        <v>0</v>
      </c>
      <c r="E165" s="26">
        <f t="shared" si="32"/>
        <v>0</v>
      </c>
      <c r="F165" s="26">
        <f t="shared" si="32"/>
        <v>0</v>
      </c>
      <c r="G165" s="27">
        <f t="shared" si="32"/>
        <v>0</v>
      </c>
    </row>
    <row r="166" spans="1:7" ht="25.5" x14ac:dyDescent="0.2">
      <c r="A166" s="19" t="s">
        <v>259</v>
      </c>
      <c r="B166" s="42" t="s">
        <v>260</v>
      </c>
      <c r="C166" s="44">
        <f t="shared" ref="C166:G166" si="33">+C168+C169</f>
        <v>0</v>
      </c>
      <c r="D166" s="44">
        <f t="shared" si="33"/>
        <v>0</v>
      </c>
      <c r="E166" s="44">
        <f t="shared" si="33"/>
        <v>0</v>
      </c>
      <c r="F166" s="44">
        <f t="shared" si="33"/>
        <v>0</v>
      </c>
      <c r="G166" s="22">
        <f t="shared" si="33"/>
        <v>0</v>
      </c>
    </row>
    <row r="167" spans="1:7" x14ac:dyDescent="0.2">
      <c r="A167" s="24" t="s">
        <v>209</v>
      </c>
      <c r="B167" s="20"/>
      <c r="C167" s="21"/>
      <c r="D167" s="21"/>
      <c r="E167" s="21"/>
      <c r="F167" s="21"/>
      <c r="G167" s="22"/>
    </row>
    <row r="168" spans="1:7" x14ac:dyDescent="0.2">
      <c r="A168" s="24" t="s">
        <v>261</v>
      </c>
      <c r="B168" s="20" t="s">
        <v>262</v>
      </c>
      <c r="C168" s="21"/>
      <c r="D168" s="21"/>
      <c r="E168" s="21"/>
      <c r="F168" s="21"/>
      <c r="G168" s="22"/>
    </row>
    <row r="169" spans="1:7" x14ac:dyDescent="0.2">
      <c r="A169" s="24" t="s">
        <v>263</v>
      </c>
      <c r="B169" s="20" t="s">
        <v>264</v>
      </c>
      <c r="C169" s="21"/>
      <c r="D169" s="21"/>
      <c r="E169" s="21"/>
      <c r="F169" s="21"/>
      <c r="G169" s="22"/>
    </row>
    <row r="170" spans="1:7" s="3" customFormat="1" ht="13.5" thickBot="1" x14ac:dyDescent="0.25">
      <c r="A170" s="45" t="s">
        <v>265</v>
      </c>
      <c r="B170" s="10" t="s">
        <v>266</v>
      </c>
      <c r="C170" s="32">
        <f t="shared" ref="C170:G170" si="34">IF((C117+C123+C163+C166)=C90,C117+C123+C163+C166,"Сумата на актива=Сумата на пасива")</f>
        <v>901</v>
      </c>
      <c r="D170" s="32">
        <f t="shared" si="34"/>
        <v>888</v>
      </c>
      <c r="E170" s="32">
        <f t="shared" si="34"/>
        <v>905</v>
      </c>
      <c r="F170" s="32">
        <f t="shared" si="34"/>
        <v>933</v>
      </c>
      <c r="G170" s="33">
        <f t="shared" si="34"/>
        <v>963</v>
      </c>
    </row>
  </sheetData>
  <mergeCells count="5">
    <mergeCell ref="A7:B7"/>
    <mergeCell ref="C7:G7"/>
    <mergeCell ref="A93:B93"/>
    <mergeCell ref="C93:G93"/>
    <mergeCell ref="A3:G3"/>
  </mergeCells>
  <pageMargins left="0.78740157480314965" right="0.19685039370078741" top="0.59055118110236227" bottom="0.31496062992125984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17"/>
  <sheetViews>
    <sheetView zoomScaleNormal="100" workbookViewId="0">
      <selection activeCell="H25" sqref="H25"/>
    </sheetView>
  </sheetViews>
  <sheetFormatPr defaultRowHeight="15" x14ac:dyDescent="0.25"/>
  <cols>
    <col min="1" max="1" width="7.5703125" style="176" bestFit="1" customWidth="1"/>
    <col min="2" max="2" width="26.42578125" style="176" customWidth="1"/>
    <col min="3" max="3" width="9.140625" style="176"/>
    <col min="4" max="4" width="17.7109375" style="176" customWidth="1"/>
    <col min="5" max="6" width="15.5703125" style="176" customWidth="1"/>
    <col min="7" max="7" width="17.28515625" style="176" customWidth="1"/>
    <col min="8" max="8" width="16.42578125" style="176" customWidth="1"/>
    <col min="9" max="9" width="13" style="176" customWidth="1"/>
    <col min="10" max="10" width="13.42578125" style="176" customWidth="1"/>
    <col min="11" max="11" width="13.85546875" style="176" customWidth="1"/>
    <col min="12" max="16384" width="9.140625" style="176"/>
  </cols>
  <sheetData>
    <row r="1" spans="1:11" s="2" customFormat="1" ht="15.75" x14ac:dyDescent="0.25">
      <c r="A1" s="108" t="s">
        <v>267</v>
      </c>
    </row>
    <row r="2" spans="1:11" s="170" customFormat="1" x14ac:dyDescent="0.25"/>
    <row r="3" spans="1:11" s="173" customFormat="1" ht="12.75" x14ac:dyDescent="0.2">
      <c r="A3" s="171" t="s">
        <v>370</v>
      </c>
      <c r="B3" s="172"/>
      <c r="C3" s="171"/>
      <c r="D3" s="171"/>
      <c r="E3" s="171"/>
      <c r="F3" s="171"/>
      <c r="G3" s="171"/>
      <c r="H3" s="171"/>
      <c r="I3" s="171"/>
      <c r="J3" s="171"/>
      <c r="K3" s="171"/>
    </row>
    <row r="4" spans="1:11" s="173" customFormat="1" ht="12.75" x14ac:dyDescent="0.2">
      <c r="A4" s="171" t="s">
        <v>394</v>
      </c>
      <c r="B4" s="172"/>
      <c r="C4" s="171"/>
      <c r="D4" s="171"/>
      <c r="E4" s="171"/>
      <c r="F4" s="171"/>
      <c r="G4" s="171"/>
      <c r="H4" s="171"/>
      <c r="I4" s="171"/>
      <c r="J4" s="171"/>
      <c r="K4" s="171"/>
    </row>
    <row r="5" spans="1:11" s="170" customFormat="1" x14ac:dyDescent="0.25">
      <c r="B5" s="174"/>
      <c r="C5" s="174"/>
      <c r="D5" s="174"/>
      <c r="E5" s="174"/>
      <c r="F5" s="174"/>
      <c r="G5" s="174"/>
      <c r="H5" s="174"/>
      <c r="I5" s="174"/>
      <c r="J5" s="174"/>
      <c r="K5" s="175"/>
    </row>
    <row r="6" spans="1:11" ht="20.25" x14ac:dyDescent="0.3">
      <c r="B6" s="177"/>
      <c r="C6" s="177"/>
      <c r="D6" s="177"/>
      <c r="E6" s="177"/>
      <c r="F6" s="177"/>
      <c r="G6" s="177"/>
      <c r="H6" s="177"/>
      <c r="I6" s="177"/>
      <c r="J6" s="177"/>
      <c r="K6" s="177"/>
    </row>
    <row r="7" spans="1:11" s="178" customFormat="1" ht="15" customHeight="1" x14ac:dyDescent="0.25">
      <c r="A7" s="216"/>
      <c r="B7" s="216" t="s">
        <v>371</v>
      </c>
      <c r="C7" s="216" t="s">
        <v>372</v>
      </c>
      <c r="D7" s="218" t="s">
        <v>373</v>
      </c>
      <c r="E7" s="219"/>
      <c r="F7" s="216" t="s">
        <v>374</v>
      </c>
      <c r="G7" s="216" t="s">
        <v>375</v>
      </c>
      <c r="H7" s="216" t="s">
        <v>376</v>
      </c>
      <c r="I7" s="218" t="s">
        <v>377</v>
      </c>
      <c r="J7" s="219"/>
      <c r="K7" s="216" t="s">
        <v>378</v>
      </c>
    </row>
    <row r="8" spans="1:11" s="178" customFormat="1" ht="109.5" customHeight="1" x14ac:dyDescent="0.25">
      <c r="A8" s="217"/>
      <c r="B8" s="217"/>
      <c r="C8" s="217"/>
      <c r="D8" s="179" t="s">
        <v>379</v>
      </c>
      <c r="E8" s="179" t="s">
        <v>380</v>
      </c>
      <c r="F8" s="217"/>
      <c r="G8" s="217"/>
      <c r="H8" s="217"/>
      <c r="I8" s="179" t="s">
        <v>381</v>
      </c>
      <c r="J8" s="179" t="s">
        <v>382</v>
      </c>
      <c r="K8" s="217"/>
    </row>
    <row r="9" spans="1:11" x14ac:dyDescent="0.25">
      <c r="A9" s="180" t="s">
        <v>383</v>
      </c>
      <c r="B9" s="180" t="s">
        <v>384</v>
      </c>
      <c r="C9" s="180" t="s">
        <v>385</v>
      </c>
      <c r="D9" s="180" t="s">
        <v>386</v>
      </c>
      <c r="E9" s="180" t="s">
        <v>387</v>
      </c>
      <c r="F9" s="180" t="s">
        <v>388</v>
      </c>
      <c r="G9" s="180" t="s">
        <v>389</v>
      </c>
      <c r="H9" s="180" t="s">
        <v>390</v>
      </c>
      <c r="I9" s="180" t="s">
        <v>391</v>
      </c>
      <c r="J9" s="180" t="s">
        <v>392</v>
      </c>
      <c r="K9" s="180" t="s">
        <v>393</v>
      </c>
    </row>
    <row r="10" spans="1:11" x14ac:dyDescent="0.25">
      <c r="A10" s="181"/>
      <c r="B10" s="181"/>
      <c r="C10" s="181"/>
      <c r="D10" s="181"/>
      <c r="E10" s="181"/>
      <c r="F10" s="181"/>
      <c r="G10" s="182"/>
      <c r="H10" s="182"/>
      <c r="I10" s="181"/>
      <c r="J10" s="181"/>
      <c r="K10" s="182"/>
    </row>
    <row r="11" spans="1:11" x14ac:dyDescent="0.25">
      <c r="A11" s="183" t="s">
        <v>11</v>
      </c>
      <c r="B11" s="183"/>
      <c r="C11" s="183"/>
      <c r="D11" s="183"/>
      <c r="E11" s="183"/>
      <c r="F11" s="183"/>
      <c r="G11" s="184"/>
      <c r="H11" s="184"/>
      <c r="I11" s="183"/>
      <c r="J11" s="183"/>
      <c r="K11" s="184"/>
    </row>
    <row r="12" spans="1:11" x14ac:dyDescent="0.25">
      <c r="A12" s="183"/>
      <c r="B12" s="183"/>
      <c r="C12" s="183"/>
      <c r="D12" s="183"/>
      <c r="E12" s="183"/>
      <c r="F12" s="183"/>
      <c r="G12" s="184"/>
      <c r="H12" s="184"/>
      <c r="I12" s="183"/>
      <c r="J12" s="183"/>
      <c r="K12" s="184"/>
    </row>
    <row r="13" spans="1:11" x14ac:dyDescent="0.25">
      <c r="A13" s="183" t="s">
        <v>12</v>
      </c>
      <c r="B13" s="183"/>
      <c r="C13" s="183"/>
      <c r="D13" s="183"/>
      <c r="E13" s="183"/>
      <c r="F13" s="183"/>
      <c r="G13" s="184"/>
      <c r="H13" s="184"/>
      <c r="I13" s="183"/>
      <c r="J13" s="183"/>
      <c r="K13" s="184"/>
    </row>
    <row r="14" spans="1:11" x14ac:dyDescent="0.25">
      <c r="A14" s="183"/>
      <c r="B14" s="183"/>
      <c r="C14" s="183"/>
      <c r="D14" s="183"/>
      <c r="E14" s="183"/>
      <c r="F14" s="183"/>
      <c r="G14" s="184"/>
      <c r="H14" s="184"/>
      <c r="I14" s="183"/>
      <c r="J14" s="183"/>
      <c r="K14" s="184"/>
    </row>
    <row r="15" spans="1:11" x14ac:dyDescent="0.25">
      <c r="A15" s="183" t="s">
        <v>13</v>
      </c>
      <c r="B15" s="183"/>
      <c r="C15" s="183"/>
      <c r="D15" s="183"/>
      <c r="E15" s="183"/>
      <c r="F15" s="183"/>
      <c r="G15" s="184"/>
      <c r="H15" s="184"/>
      <c r="I15" s="183"/>
      <c r="J15" s="183"/>
      <c r="K15" s="184"/>
    </row>
    <row r="16" spans="1:11" x14ac:dyDescent="0.25">
      <c r="A16" s="183"/>
      <c r="B16" s="183"/>
      <c r="C16" s="183"/>
      <c r="D16" s="183"/>
      <c r="E16" s="183"/>
      <c r="F16" s="183"/>
      <c r="G16" s="184"/>
      <c r="H16" s="184"/>
      <c r="I16" s="183"/>
      <c r="J16" s="183"/>
      <c r="K16" s="184"/>
    </row>
    <row r="17" spans="1:11" x14ac:dyDescent="0.25">
      <c r="A17" s="185"/>
      <c r="B17" s="185"/>
      <c r="C17" s="185"/>
      <c r="D17" s="185"/>
      <c r="E17" s="185"/>
      <c r="F17" s="185"/>
      <c r="G17" s="185"/>
      <c r="H17" s="186"/>
      <c r="I17" s="185"/>
      <c r="J17" s="185"/>
      <c r="K17" s="186"/>
    </row>
  </sheetData>
  <mergeCells count="9">
    <mergeCell ref="H7:H8"/>
    <mergeCell ref="I7:J7"/>
    <mergeCell ref="K7:K8"/>
    <mergeCell ref="A7:A8"/>
    <mergeCell ref="B7:B8"/>
    <mergeCell ref="C7:C8"/>
    <mergeCell ref="D7:E7"/>
    <mergeCell ref="F7:F8"/>
    <mergeCell ref="G7:G8"/>
  </mergeCells>
  <pageMargins left="0.59055118110236227" right="0.19685039370078741" top="0.98425196850393704" bottom="0.59055118110236227" header="0.31496062992125984" footer="0.31496062992125984"/>
  <pageSetup paperSize="9" scale="75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4"/>
  <sheetViews>
    <sheetView showZeros="0" showWhiteSpace="0" topLeftCell="A4" zoomScale="97" zoomScaleNormal="97" workbookViewId="0">
      <selection activeCell="I12" sqref="I12"/>
    </sheetView>
  </sheetViews>
  <sheetFormatPr defaultRowHeight="12.75" x14ac:dyDescent="0.2"/>
  <cols>
    <col min="1" max="1" width="42" style="109" customWidth="1"/>
    <col min="2" max="6" width="12.140625" style="109" customWidth="1"/>
    <col min="7" max="16384" width="9.140625" style="109"/>
  </cols>
  <sheetData>
    <row r="1" spans="1:6" s="2" customFormat="1" ht="15.75" x14ac:dyDescent="0.25">
      <c r="A1" s="108" t="s">
        <v>267</v>
      </c>
    </row>
    <row r="3" spans="1:6" ht="35.25" customHeight="1" x14ac:dyDescent="0.2">
      <c r="A3" s="220" t="s">
        <v>369</v>
      </c>
      <c r="B3" s="220"/>
      <c r="C3" s="220"/>
      <c r="D3" s="220"/>
      <c r="E3" s="220"/>
      <c r="F3" s="220"/>
    </row>
    <row r="4" spans="1:6" ht="15.75" thickBot="1" x14ac:dyDescent="0.3">
      <c r="D4" s="114" t="s">
        <v>346</v>
      </c>
    </row>
    <row r="5" spans="1:6" x14ac:dyDescent="0.2">
      <c r="A5" s="134"/>
      <c r="B5" s="135">
        <v>2022</v>
      </c>
      <c r="C5" s="135">
        <v>2023</v>
      </c>
      <c r="D5" s="136">
        <v>2024</v>
      </c>
    </row>
    <row r="6" spans="1:6" ht="16.5" customHeight="1" x14ac:dyDescent="0.2">
      <c r="A6" s="137"/>
      <c r="B6" s="120" t="s">
        <v>8</v>
      </c>
      <c r="C6" s="120" t="s">
        <v>8</v>
      </c>
      <c r="D6" s="138" t="s">
        <v>8</v>
      </c>
    </row>
    <row r="7" spans="1:6" ht="16.5" customHeight="1" x14ac:dyDescent="0.2">
      <c r="A7" s="139" t="s">
        <v>354</v>
      </c>
      <c r="B7" s="120">
        <f>+B8+B9</f>
        <v>0</v>
      </c>
      <c r="C7" s="120">
        <f>+C8+C9</f>
        <v>0</v>
      </c>
      <c r="D7" s="138">
        <f>+D8+D9</f>
        <v>0</v>
      </c>
    </row>
    <row r="8" spans="1:6" x14ac:dyDescent="0.2">
      <c r="A8" s="140" t="s">
        <v>355</v>
      </c>
      <c r="B8" s="141"/>
      <c r="C8" s="141"/>
      <c r="D8" s="142"/>
    </row>
    <row r="9" spans="1:6" ht="13.5" thickBot="1" x14ac:dyDescent="0.25">
      <c r="A9" s="143"/>
      <c r="B9" s="144"/>
      <c r="C9" s="144"/>
      <c r="D9" s="145"/>
    </row>
    <row r="10" spans="1:6" s="146" customFormat="1" x14ac:dyDescent="0.2">
      <c r="B10" s="147"/>
      <c r="C10" s="147"/>
      <c r="D10" s="147"/>
    </row>
    <row r="11" spans="1:6" s="146" customFormat="1" ht="15.75" thickBot="1" x14ac:dyDescent="0.3">
      <c r="B11" s="147"/>
      <c r="C11" s="147"/>
      <c r="D11" s="147"/>
      <c r="F11" s="114" t="s">
        <v>346</v>
      </c>
    </row>
    <row r="12" spans="1:6" ht="23.25" customHeight="1" thickBot="1" x14ac:dyDescent="0.25">
      <c r="A12" s="221" t="s">
        <v>356</v>
      </c>
      <c r="B12" s="222"/>
      <c r="C12" s="222"/>
      <c r="D12" s="222"/>
      <c r="E12" s="222"/>
      <c r="F12" s="223"/>
    </row>
    <row r="13" spans="1:6" ht="13.5" thickBot="1" x14ac:dyDescent="0.25">
      <c r="A13" s="148"/>
      <c r="B13" s="149">
        <v>2020</v>
      </c>
      <c r="C13" s="149">
        <v>2021</v>
      </c>
      <c r="D13" s="149">
        <v>2022</v>
      </c>
      <c r="E13" s="149">
        <v>2023</v>
      </c>
      <c r="F13" s="150">
        <v>2024</v>
      </c>
    </row>
    <row r="14" spans="1:6" ht="13.5" thickBot="1" x14ac:dyDescent="0.25">
      <c r="A14" s="151"/>
      <c r="B14" s="120" t="s">
        <v>6</v>
      </c>
      <c r="C14" s="120" t="s">
        <v>348</v>
      </c>
      <c r="D14" s="120" t="s">
        <v>8</v>
      </c>
      <c r="E14" s="120" t="s">
        <v>8</v>
      </c>
      <c r="F14" s="138" t="s">
        <v>8</v>
      </c>
    </row>
    <row r="15" spans="1:6" ht="26.25" customHeight="1" x14ac:dyDescent="0.25">
      <c r="A15" s="152" t="s">
        <v>357</v>
      </c>
      <c r="B15" s="153"/>
      <c r="C15" s="153">
        <f>+B27</f>
        <v>0</v>
      </c>
      <c r="D15" s="153">
        <f>+C27</f>
        <v>0</v>
      </c>
      <c r="E15" s="153">
        <f>+D27</f>
        <v>0</v>
      </c>
      <c r="F15" s="154">
        <f>+E27</f>
        <v>0</v>
      </c>
    </row>
    <row r="16" spans="1:6" ht="13.5" x14ac:dyDescent="0.25">
      <c r="A16" s="155" t="s">
        <v>358</v>
      </c>
      <c r="B16" s="156">
        <f t="shared" ref="B16:F16" si="0">+B17-B21</f>
        <v>0</v>
      </c>
      <c r="C16" s="156">
        <f t="shared" si="0"/>
        <v>0</v>
      </c>
      <c r="D16" s="156">
        <f t="shared" si="0"/>
        <v>0</v>
      </c>
      <c r="E16" s="156">
        <f t="shared" si="0"/>
        <v>0</v>
      </c>
      <c r="F16" s="157">
        <f t="shared" si="0"/>
        <v>0</v>
      </c>
    </row>
    <row r="17" spans="1:6" x14ac:dyDescent="0.2">
      <c r="A17" s="125" t="s">
        <v>359</v>
      </c>
      <c r="B17" s="158">
        <f t="shared" ref="B17:F17" si="1">+B18+B19</f>
        <v>0</v>
      </c>
      <c r="C17" s="158">
        <f t="shared" si="1"/>
        <v>0</v>
      </c>
      <c r="D17" s="158">
        <f t="shared" si="1"/>
        <v>0</v>
      </c>
      <c r="E17" s="158">
        <f t="shared" si="1"/>
        <v>0</v>
      </c>
      <c r="F17" s="159">
        <f t="shared" si="1"/>
        <v>0</v>
      </c>
    </row>
    <row r="18" spans="1:6" x14ac:dyDescent="0.2">
      <c r="A18" s="160" t="s">
        <v>360</v>
      </c>
      <c r="B18" s="158"/>
      <c r="C18" s="158"/>
      <c r="D18" s="158"/>
      <c r="E18" s="158"/>
      <c r="F18" s="159"/>
    </row>
    <row r="19" spans="1:6" x14ac:dyDescent="0.2">
      <c r="A19" s="160" t="s">
        <v>361</v>
      </c>
      <c r="B19" s="158"/>
      <c r="C19" s="158"/>
      <c r="D19" s="158"/>
      <c r="E19" s="158"/>
      <c r="F19" s="159"/>
    </row>
    <row r="20" spans="1:6" x14ac:dyDescent="0.2">
      <c r="A20" s="161"/>
      <c r="B20" s="158"/>
      <c r="C20" s="158"/>
      <c r="D20" s="158"/>
      <c r="E20" s="158"/>
      <c r="F20" s="159"/>
    </row>
    <row r="21" spans="1:6" x14ac:dyDescent="0.2">
      <c r="A21" s="125" t="s">
        <v>362</v>
      </c>
      <c r="B21" s="158">
        <f t="shared" ref="B21:F21" si="2">+B22+B23</f>
        <v>0</v>
      </c>
      <c r="C21" s="158">
        <f t="shared" si="2"/>
        <v>0</v>
      </c>
      <c r="D21" s="158">
        <f t="shared" si="2"/>
        <v>0</v>
      </c>
      <c r="E21" s="158">
        <f t="shared" si="2"/>
        <v>0</v>
      </c>
      <c r="F21" s="159">
        <f t="shared" si="2"/>
        <v>0</v>
      </c>
    </row>
    <row r="22" spans="1:6" x14ac:dyDescent="0.2">
      <c r="A22" s="160" t="s">
        <v>360</v>
      </c>
      <c r="B22" s="158"/>
      <c r="C22" s="158"/>
      <c r="D22" s="158"/>
      <c r="E22" s="158"/>
      <c r="F22" s="159"/>
    </row>
    <row r="23" spans="1:6" x14ac:dyDescent="0.2">
      <c r="A23" s="160" t="s">
        <v>361</v>
      </c>
      <c r="B23" s="158"/>
      <c r="C23" s="158"/>
      <c r="D23" s="158"/>
      <c r="E23" s="158"/>
      <c r="F23" s="159"/>
    </row>
    <row r="24" spans="1:6" x14ac:dyDescent="0.2">
      <c r="A24" s="161"/>
      <c r="B24" s="158"/>
      <c r="C24" s="158"/>
      <c r="D24" s="158"/>
      <c r="E24" s="158"/>
      <c r="F24" s="159"/>
    </row>
    <row r="25" spans="1:6" ht="27" x14ac:dyDescent="0.25">
      <c r="A25" s="162" t="s">
        <v>363</v>
      </c>
      <c r="B25" s="158"/>
      <c r="C25" s="158"/>
      <c r="D25" s="158"/>
      <c r="E25" s="158"/>
      <c r="F25" s="159"/>
    </row>
    <row r="26" spans="1:6" x14ac:dyDescent="0.2">
      <c r="A26" s="163" t="s">
        <v>364</v>
      </c>
      <c r="B26" s="127"/>
      <c r="C26" s="127"/>
      <c r="D26" s="127"/>
      <c r="E26" s="127"/>
      <c r="F26" s="128"/>
    </row>
    <row r="27" spans="1:6" ht="13.5" x14ac:dyDescent="0.2">
      <c r="A27" s="164" t="s">
        <v>365</v>
      </c>
      <c r="B27" s="165">
        <f t="shared" ref="B27:F27" si="3">+B15+B16+B25</f>
        <v>0</v>
      </c>
      <c r="C27" s="165">
        <f t="shared" si="3"/>
        <v>0</v>
      </c>
      <c r="D27" s="165">
        <f t="shared" si="3"/>
        <v>0</v>
      </c>
      <c r="E27" s="165">
        <f t="shared" si="3"/>
        <v>0</v>
      </c>
      <c r="F27" s="166">
        <f t="shared" si="3"/>
        <v>0</v>
      </c>
    </row>
    <row r="28" spans="1:6" ht="13.5" thickBot="1" x14ac:dyDescent="0.25">
      <c r="A28" s="167"/>
      <c r="B28" s="130"/>
      <c r="C28" s="130"/>
      <c r="D28" s="130"/>
      <c r="E28" s="130"/>
      <c r="F28" s="131"/>
    </row>
    <row r="30" spans="1:6" ht="13.5" x14ac:dyDescent="0.25">
      <c r="A30" s="168" t="s">
        <v>366</v>
      </c>
    </row>
    <row r="31" spans="1:6" x14ac:dyDescent="0.2">
      <c r="A31" s="109" t="s">
        <v>367</v>
      </c>
    </row>
    <row r="32" spans="1:6" x14ac:dyDescent="0.2">
      <c r="A32" s="109" t="s">
        <v>368</v>
      </c>
    </row>
    <row r="33" spans="1:1" x14ac:dyDescent="0.2">
      <c r="A33" s="169"/>
    </row>
    <row r="34" spans="1:1" x14ac:dyDescent="0.2">
      <c r="A34" s="169" t="s">
        <v>352</v>
      </c>
    </row>
  </sheetData>
  <mergeCells count="2">
    <mergeCell ref="A3:F3"/>
    <mergeCell ref="A12:F12"/>
  </mergeCells>
  <printOptions horizontalCentered="1" verticalCentered="1"/>
  <pageMargins left="0.6692913385826772" right="0.59055118110236227" top="0.98425196850393704" bottom="0.98425196850393704" header="0.51181102362204722" footer="0.51181102362204722"/>
  <pageSetup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5"/>
  <sheetViews>
    <sheetView showZeros="0" zoomScaleNormal="100" workbookViewId="0">
      <selection activeCell="E28" sqref="E28"/>
    </sheetView>
  </sheetViews>
  <sheetFormatPr defaultColWidth="20.42578125" defaultRowHeight="12.75" x14ac:dyDescent="0.2"/>
  <cols>
    <col min="1" max="1" width="24.85546875" style="109" customWidth="1"/>
    <col min="2" max="6" width="18" style="109" customWidth="1"/>
    <col min="7" max="7" width="20.42578125" style="111"/>
    <col min="8" max="16384" width="20.42578125" style="109"/>
  </cols>
  <sheetData>
    <row r="1" spans="1:7" s="2" customFormat="1" ht="15.75" x14ac:dyDescent="0.25">
      <c r="A1" s="108" t="s">
        <v>267</v>
      </c>
    </row>
    <row r="2" spans="1:7" ht="15.75" x14ac:dyDescent="0.25">
      <c r="F2" s="110"/>
    </row>
    <row r="3" spans="1:7" ht="63" customHeight="1" x14ac:dyDescent="0.2">
      <c r="A3" s="112" t="s">
        <v>353</v>
      </c>
      <c r="B3" s="112"/>
      <c r="C3" s="112"/>
      <c r="D3" s="112"/>
      <c r="E3" s="112"/>
      <c r="F3" s="112"/>
    </row>
    <row r="6" spans="1:7" s="111" customFormat="1" ht="15.75" thickBot="1" x14ac:dyDescent="0.3">
      <c r="A6" s="113" t="s">
        <v>345</v>
      </c>
      <c r="B6" s="109"/>
      <c r="C6" s="109"/>
      <c r="D6" s="109"/>
      <c r="E6" s="109"/>
      <c r="F6" s="114" t="s">
        <v>346</v>
      </c>
    </row>
    <row r="7" spans="1:7" s="111" customFormat="1" x14ac:dyDescent="0.2">
      <c r="A7" s="115" t="s">
        <v>347</v>
      </c>
      <c r="B7" s="116">
        <v>2020</v>
      </c>
      <c r="C7" s="116">
        <v>2021</v>
      </c>
      <c r="D7" s="116">
        <v>2022</v>
      </c>
      <c r="E7" s="116">
        <v>2023</v>
      </c>
      <c r="F7" s="117">
        <v>2024</v>
      </c>
    </row>
    <row r="8" spans="1:7" s="111" customFormat="1" x14ac:dyDescent="0.2">
      <c r="A8" s="118"/>
      <c r="B8" s="119" t="s">
        <v>6</v>
      </c>
      <c r="C8" s="120" t="s">
        <v>348</v>
      </c>
      <c r="D8" s="119" t="s">
        <v>8</v>
      </c>
      <c r="E8" s="119" t="s">
        <v>8</v>
      </c>
      <c r="F8" s="121" t="s">
        <v>8</v>
      </c>
    </row>
    <row r="9" spans="1:7" s="111" customFormat="1" x14ac:dyDescent="0.2">
      <c r="A9" s="122" t="s">
        <v>349</v>
      </c>
      <c r="B9" s="123">
        <f>+B10+B11</f>
        <v>0</v>
      </c>
      <c r="C9" s="123">
        <f>+C10+C11</f>
        <v>0</v>
      </c>
      <c r="D9" s="123">
        <f>+D10+D11</f>
        <v>0</v>
      </c>
      <c r="E9" s="123">
        <f>+E10+E11</f>
        <v>0</v>
      </c>
      <c r="F9" s="124">
        <f>+F10+F11</f>
        <v>0</v>
      </c>
    </row>
    <row r="10" spans="1:7" s="111" customFormat="1" x14ac:dyDescent="0.2">
      <c r="A10" s="125" t="s">
        <v>350</v>
      </c>
      <c r="B10" s="126"/>
      <c r="C10" s="126"/>
      <c r="D10" s="127"/>
      <c r="E10" s="127"/>
      <c r="F10" s="128"/>
    </row>
    <row r="11" spans="1:7" s="111" customFormat="1" ht="13.5" thickBot="1" x14ac:dyDescent="0.25">
      <c r="A11" s="129" t="s">
        <v>351</v>
      </c>
      <c r="B11" s="130"/>
      <c r="C11" s="130"/>
      <c r="D11" s="130"/>
      <c r="E11" s="130"/>
      <c r="F11" s="131"/>
    </row>
    <row r="14" spans="1:7" x14ac:dyDescent="0.2">
      <c r="C14" s="111"/>
      <c r="D14" s="111"/>
      <c r="E14" s="111"/>
      <c r="F14" s="111"/>
    </row>
    <row r="15" spans="1:7" ht="15" x14ac:dyDescent="0.25">
      <c r="A15" s="132" t="s">
        <v>352</v>
      </c>
      <c r="C15" s="133"/>
      <c r="D15" s="133"/>
      <c r="E15" s="133"/>
      <c r="F15" s="133"/>
      <c r="G15" s="133"/>
    </row>
  </sheetData>
  <printOptions horizontalCentered="1" verticalCentered="1"/>
  <pageMargins left="0.86614173228346458" right="0.74803149606299213" top="0.98425196850393704" bottom="0.98425196850393704" header="0.51181102362204722" footer="0.51181102362204722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opLeftCell="A22" workbookViewId="0">
      <selection activeCell="B9" sqref="B9"/>
    </sheetView>
  </sheetViews>
  <sheetFormatPr defaultRowHeight="15" x14ac:dyDescent="0.25"/>
  <cols>
    <col min="1" max="1" width="53.28515625" style="102" customWidth="1"/>
    <col min="2" max="2" width="12" style="101" customWidth="1"/>
    <col min="3" max="3" width="10.7109375" style="102" customWidth="1"/>
    <col min="4" max="4" width="13.5703125" style="102" customWidth="1"/>
    <col min="5" max="7" width="10" style="102" customWidth="1"/>
    <col min="8" max="255" width="9.140625" style="55"/>
    <col min="256" max="256" width="62.140625" style="55" customWidth="1"/>
    <col min="257" max="257" width="12.85546875" style="55" customWidth="1"/>
    <col min="258" max="259" width="12.140625" style="55" customWidth="1"/>
    <col min="260" max="260" width="13.42578125" style="55" customWidth="1"/>
    <col min="261" max="263" width="12.140625" style="55" customWidth="1"/>
    <col min="264" max="511" width="9.140625" style="55"/>
    <col min="512" max="512" width="62.140625" style="55" customWidth="1"/>
    <col min="513" max="513" width="12.85546875" style="55" customWidth="1"/>
    <col min="514" max="515" width="12.140625" style="55" customWidth="1"/>
    <col min="516" max="516" width="13.42578125" style="55" customWidth="1"/>
    <col min="517" max="519" width="12.140625" style="55" customWidth="1"/>
    <col min="520" max="767" width="9.140625" style="55"/>
    <col min="768" max="768" width="62.140625" style="55" customWidth="1"/>
    <col min="769" max="769" width="12.85546875" style="55" customWidth="1"/>
    <col min="770" max="771" width="12.140625" style="55" customWidth="1"/>
    <col min="772" max="772" width="13.42578125" style="55" customWidth="1"/>
    <col min="773" max="775" width="12.140625" style="55" customWidth="1"/>
    <col min="776" max="1023" width="9.140625" style="55"/>
    <col min="1024" max="1024" width="62.140625" style="55" customWidth="1"/>
    <col min="1025" max="1025" width="12.85546875" style="55" customWidth="1"/>
    <col min="1026" max="1027" width="12.140625" style="55" customWidth="1"/>
    <col min="1028" max="1028" width="13.42578125" style="55" customWidth="1"/>
    <col min="1029" max="1031" width="12.140625" style="55" customWidth="1"/>
    <col min="1032" max="1279" width="9.140625" style="55"/>
    <col min="1280" max="1280" width="62.140625" style="55" customWidth="1"/>
    <col min="1281" max="1281" width="12.85546875" style="55" customWidth="1"/>
    <col min="1282" max="1283" width="12.140625" style="55" customWidth="1"/>
    <col min="1284" max="1284" width="13.42578125" style="55" customWidth="1"/>
    <col min="1285" max="1287" width="12.140625" style="55" customWidth="1"/>
    <col min="1288" max="1535" width="9.140625" style="55"/>
    <col min="1536" max="1536" width="62.140625" style="55" customWidth="1"/>
    <col min="1537" max="1537" width="12.85546875" style="55" customWidth="1"/>
    <col min="1538" max="1539" width="12.140625" style="55" customWidth="1"/>
    <col min="1540" max="1540" width="13.42578125" style="55" customWidth="1"/>
    <col min="1541" max="1543" width="12.140625" style="55" customWidth="1"/>
    <col min="1544" max="1791" width="9.140625" style="55"/>
    <col min="1792" max="1792" width="62.140625" style="55" customWidth="1"/>
    <col min="1793" max="1793" width="12.85546875" style="55" customWidth="1"/>
    <col min="1794" max="1795" width="12.140625" style="55" customWidth="1"/>
    <col min="1796" max="1796" width="13.42578125" style="55" customWidth="1"/>
    <col min="1797" max="1799" width="12.140625" style="55" customWidth="1"/>
    <col min="1800" max="2047" width="9.140625" style="55"/>
    <col min="2048" max="2048" width="62.140625" style="55" customWidth="1"/>
    <col min="2049" max="2049" width="12.85546875" style="55" customWidth="1"/>
    <col min="2050" max="2051" width="12.140625" style="55" customWidth="1"/>
    <col min="2052" max="2052" width="13.42578125" style="55" customWidth="1"/>
    <col min="2053" max="2055" width="12.140625" style="55" customWidth="1"/>
    <col min="2056" max="2303" width="9.140625" style="55"/>
    <col min="2304" max="2304" width="62.140625" style="55" customWidth="1"/>
    <col min="2305" max="2305" width="12.85546875" style="55" customWidth="1"/>
    <col min="2306" max="2307" width="12.140625" style="55" customWidth="1"/>
    <col min="2308" max="2308" width="13.42578125" style="55" customWidth="1"/>
    <col min="2309" max="2311" width="12.140625" style="55" customWidth="1"/>
    <col min="2312" max="2559" width="9.140625" style="55"/>
    <col min="2560" max="2560" width="62.140625" style="55" customWidth="1"/>
    <col min="2561" max="2561" width="12.85546875" style="55" customWidth="1"/>
    <col min="2562" max="2563" width="12.140625" style="55" customWidth="1"/>
    <col min="2564" max="2564" width="13.42578125" style="55" customWidth="1"/>
    <col min="2565" max="2567" width="12.140625" style="55" customWidth="1"/>
    <col min="2568" max="2815" width="9.140625" style="55"/>
    <col min="2816" max="2816" width="62.140625" style="55" customWidth="1"/>
    <col min="2817" max="2817" width="12.85546875" style="55" customWidth="1"/>
    <col min="2818" max="2819" width="12.140625" style="55" customWidth="1"/>
    <col min="2820" max="2820" width="13.42578125" style="55" customWidth="1"/>
    <col min="2821" max="2823" width="12.140625" style="55" customWidth="1"/>
    <col min="2824" max="3071" width="9.140625" style="55"/>
    <col min="3072" max="3072" width="62.140625" style="55" customWidth="1"/>
    <col min="3073" max="3073" width="12.85546875" style="55" customWidth="1"/>
    <col min="3074" max="3075" width="12.140625" style="55" customWidth="1"/>
    <col min="3076" max="3076" width="13.42578125" style="55" customWidth="1"/>
    <col min="3077" max="3079" width="12.140625" style="55" customWidth="1"/>
    <col min="3080" max="3327" width="9.140625" style="55"/>
    <col min="3328" max="3328" width="62.140625" style="55" customWidth="1"/>
    <col min="3329" max="3329" width="12.85546875" style="55" customWidth="1"/>
    <col min="3330" max="3331" width="12.140625" style="55" customWidth="1"/>
    <col min="3332" max="3332" width="13.42578125" style="55" customWidth="1"/>
    <col min="3333" max="3335" width="12.140625" style="55" customWidth="1"/>
    <col min="3336" max="3583" width="9.140625" style="55"/>
    <col min="3584" max="3584" width="62.140625" style="55" customWidth="1"/>
    <col min="3585" max="3585" width="12.85546875" style="55" customWidth="1"/>
    <col min="3586" max="3587" width="12.140625" style="55" customWidth="1"/>
    <col min="3588" max="3588" width="13.42578125" style="55" customWidth="1"/>
    <col min="3589" max="3591" width="12.140625" style="55" customWidth="1"/>
    <col min="3592" max="3839" width="9.140625" style="55"/>
    <col min="3840" max="3840" width="62.140625" style="55" customWidth="1"/>
    <col min="3841" max="3841" width="12.85546875" style="55" customWidth="1"/>
    <col min="3842" max="3843" width="12.140625" style="55" customWidth="1"/>
    <col min="3844" max="3844" width="13.42578125" style="55" customWidth="1"/>
    <col min="3845" max="3847" width="12.140625" style="55" customWidth="1"/>
    <col min="3848" max="4095" width="9.140625" style="55"/>
    <col min="4096" max="4096" width="62.140625" style="55" customWidth="1"/>
    <col min="4097" max="4097" width="12.85546875" style="55" customWidth="1"/>
    <col min="4098" max="4099" width="12.140625" style="55" customWidth="1"/>
    <col min="4100" max="4100" width="13.42578125" style="55" customWidth="1"/>
    <col min="4101" max="4103" width="12.140625" style="55" customWidth="1"/>
    <col min="4104" max="4351" width="9.140625" style="55"/>
    <col min="4352" max="4352" width="62.140625" style="55" customWidth="1"/>
    <col min="4353" max="4353" width="12.85546875" style="55" customWidth="1"/>
    <col min="4354" max="4355" width="12.140625" style="55" customWidth="1"/>
    <col min="4356" max="4356" width="13.42578125" style="55" customWidth="1"/>
    <col min="4357" max="4359" width="12.140625" style="55" customWidth="1"/>
    <col min="4360" max="4607" width="9.140625" style="55"/>
    <col min="4608" max="4608" width="62.140625" style="55" customWidth="1"/>
    <col min="4609" max="4609" width="12.85546875" style="55" customWidth="1"/>
    <col min="4610" max="4611" width="12.140625" style="55" customWidth="1"/>
    <col min="4612" max="4612" width="13.42578125" style="55" customWidth="1"/>
    <col min="4613" max="4615" width="12.140625" style="55" customWidth="1"/>
    <col min="4616" max="4863" width="9.140625" style="55"/>
    <col min="4864" max="4864" width="62.140625" style="55" customWidth="1"/>
    <col min="4865" max="4865" width="12.85546875" style="55" customWidth="1"/>
    <col min="4866" max="4867" width="12.140625" style="55" customWidth="1"/>
    <col min="4868" max="4868" width="13.42578125" style="55" customWidth="1"/>
    <col min="4869" max="4871" width="12.140625" style="55" customWidth="1"/>
    <col min="4872" max="5119" width="9.140625" style="55"/>
    <col min="5120" max="5120" width="62.140625" style="55" customWidth="1"/>
    <col min="5121" max="5121" width="12.85546875" style="55" customWidth="1"/>
    <col min="5122" max="5123" width="12.140625" style="55" customWidth="1"/>
    <col min="5124" max="5124" width="13.42578125" style="55" customWidth="1"/>
    <col min="5125" max="5127" width="12.140625" style="55" customWidth="1"/>
    <col min="5128" max="5375" width="9.140625" style="55"/>
    <col min="5376" max="5376" width="62.140625" style="55" customWidth="1"/>
    <col min="5377" max="5377" width="12.85546875" style="55" customWidth="1"/>
    <col min="5378" max="5379" width="12.140625" style="55" customWidth="1"/>
    <col min="5380" max="5380" width="13.42578125" style="55" customWidth="1"/>
    <col min="5381" max="5383" width="12.140625" style="55" customWidth="1"/>
    <col min="5384" max="5631" width="9.140625" style="55"/>
    <col min="5632" max="5632" width="62.140625" style="55" customWidth="1"/>
    <col min="5633" max="5633" width="12.85546875" style="55" customWidth="1"/>
    <col min="5634" max="5635" width="12.140625" style="55" customWidth="1"/>
    <col min="5636" max="5636" width="13.42578125" style="55" customWidth="1"/>
    <col min="5637" max="5639" width="12.140625" style="55" customWidth="1"/>
    <col min="5640" max="5887" width="9.140625" style="55"/>
    <col min="5888" max="5888" width="62.140625" style="55" customWidth="1"/>
    <col min="5889" max="5889" width="12.85546875" style="55" customWidth="1"/>
    <col min="5890" max="5891" width="12.140625" style="55" customWidth="1"/>
    <col min="5892" max="5892" width="13.42578125" style="55" customWidth="1"/>
    <col min="5893" max="5895" width="12.140625" style="55" customWidth="1"/>
    <col min="5896" max="6143" width="9.140625" style="55"/>
    <col min="6144" max="6144" width="62.140625" style="55" customWidth="1"/>
    <col min="6145" max="6145" width="12.85546875" style="55" customWidth="1"/>
    <col min="6146" max="6147" width="12.140625" style="55" customWidth="1"/>
    <col min="6148" max="6148" width="13.42578125" style="55" customWidth="1"/>
    <col min="6149" max="6151" width="12.140625" style="55" customWidth="1"/>
    <col min="6152" max="6399" width="9.140625" style="55"/>
    <col min="6400" max="6400" width="62.140625" style="55" customWidth="1"/>
    <col min="6401" max="6401" width="12.85546875" style="55" customWidth="1"/>
    <col min="6402" max="6403" width="12.140625" style="55" customWidth="1"/>
    <col min="6404" max="6404" width="13.42578125" style="55" customWidth="1"/>
    <col min="6405" max="6407" width="12.140625" style="55" customWidth="1"/>
    <col min="6408" max="6655" width="9.140625" style="55"/>
    <col min="6656" max="6656" width="62.140625" style="55" customWidth="1"/>
    <col min="6657" max="6657" width="12.85546875" style="55" customWidth="1"/>
    <col min="6658" max="6659" width="12.140625" style="55" customWidth="1"/>
    <col min="6660" max="6660" width="13.42578125" style="55" customWidth="1"/>
    <col min="6661" max="6663" width="12.140625" style="55" customWidth="1"/>
    <col min="6664" max="6911" width="9.140625" style="55"/>
    <col min="6912" max="6912" width="62.140625" style="55" customWidth="1"/>
    <col min="6913" max="6913" width="12.85546875" style="55" customWidth="1"/>
    <col min="6914" max="6915" width="12.140625" style="55" customWidth="1"/>
    <col min="6916" max="6916" width="13.42578125" style="55" customWidth="1"/>
    <col min="6917" max="6919" width="12.140625" style="55" customWidth="1"/>
    <col min="6920" max="7167" width="9.140625" style="55"/>
    <col min="7168" max="7168" width="62.140625" style="55" customWidth="1"/>
    <col min="7169" max="7169" width="12.85546875" style="55" customWidth="1"/>
    <col min="7170" max="7171" width="12.140625" style="55" customWidth="1"/>
    <col min="7172" max="7172" width="13.42578125" style="55" customWidth="1"/>
    <col min="7173" max="7175" width="12.140625" style="55" customWidth="1"/>
    <col min="7176" max="7423" width="9.140625" style="55"/>
    <col min="7424" max="7424" width="62.140625" style="55" customWidth="1"/>
    <col min="7425" max="7425" width="12.85546875" style="55" customWidth="1"/>
    <col min="7426" max="7427" width="12.140625" style="55" customWidth="1"/>
    <col min="7428" max="7428" width="13.42578125" style="55" customWidth="1"/>
    <col min="7429" max="7431" width="12.140625" style="55" customWidth="1"/>
    <col min="7432" max="7679" width="9.140625" style="55"/>
    <col min="7680" max="7680" width="62.140625" style="55" customWidth="1"/>
    <col min="7681" max="7681" width="12.85546875" style="55" customWidth="1"/>
    <col min="7682" max="7683" width="12.140625" style="55" customWidth="1"/>
    <col min="7684" max="7684" width="13.42578125" style="55" customWidth="1"/>
    <col min="7685" max="7687" width="12.140625" style="55" customWidth="1"/>
    <col min="7688" max="7935" width="9.140625" style="55"/>
    <col min="7936" max="7936" width="62.140625" style="55" customWidth="1"/>
    <col min="7937" max="7937" width="12.85546875" style="55" customWidth="1"/>
    <col min="7938" max="7939" width="12.140625" style="55" customWidth="1"/>
    <col min="7940" max="7940" width="13.42578125" style="55" customWidth="1"/>
    <col min="7941" max="7943" width="12.140625" style="55" customWidth="1"/>
    <col min="7944" max="8191" width="9.140625" style="55"/>
    <col min="8192" max="8192" width="62.140625" style="55" customWidth="1"/>
    <col min="8193" max="8193" width="12.85546875" style="55" customWidth="1"/>
    <col min="8194" max="8195" width="12.140625" style="55" customWidth="1"/>
    <col min="8196" max="8196" width="13.42578125" style="55" customWidth="1"/>
    <col min="8197" max="8199" width="12.140625" style="55" customWidth="1"/>
    <col min="8200" max="8447" width="9.140625" style="55"/>
    <col min="8448" max="8448" width="62.140625" style="55" customWidth="1"/>
    <col min="8449" max="8449" width="12.85546875" style="55" customWidth="1"/>
    <col min="8450" max="8451" width="12.140625" style="55" customWidth="1"/>
    <col min="8452" max="8452" width="13.42578125" style="55" customWidth="1"/>
    <col min="8453" max="8455" width="12.140625" style="55" customWidth="1"/>
    <col min="8456" max="8703" width="9.140625" style="55"/>
    <col min="8704" max="8704" width="62.140625" style="55" customWidth="1"/>
    <col min="8705" max="8705" width="12.85546875" style="55" customWidth="1"/>
    <col min="8706" max="8707" width="12.140625" style="55" customWidth="1"/>
    <col min="8708" max="8708" width="13.42578125" style="55" customWidth="1"/>
    <col min="8709" max="8711" width="12.140625" style="55" customWidth="1"/>
    <col min="8712" max="8959" width="9.140625" style="55"/>
    <col min="8960" max="8960" width="62.140625" style="55" customWidth="1"/>
    <col min="8961" max="8961" width="12.85546875" style="55" customWidth="1"/>
    <col min="8962" max="8963" width="12.140625" style="55" customWidth="1"/>
    <col min="8964" max="8964" width="13.42578125" style="55" customWidth="1"/>
    <col min="8965" max="8967" width="12.140625" style="55" customWidth="1"/>
    <col min="8968" max="9215" width="9.140625" style="55"/>
    <col min="9216" max="9216" width="62.140625" style="55" customWidth="1"/>
    <col min="9217" max="9217" width="12.85546875" style="55" customWidth="1"/>
    <col min="9218" max="9219" width="12.140625" style="55" customWidth="1"/>
    <col min="9220" max="9220" width="13.42578125" style="55" customWidth="1"/>
    <col min="9221" max="9223" width="12.140625" style="55" customWidth="1"/>
    <col min="9224" max="9471" width="9.140625" style="55"/>
    <col min="9472" max="9472" width="62.140625" style="55" customWidth="1"/>
    <col min="9473" max="9473" width="12.85546875" style="55" customWidth="1"/>
    <col min="9474" max="9475" width="12.140625" style="55" customWidth="1"/>
    <col min="9476" max="9476" width="13.42578125" style="55" customWidth="1"/>
    <col min="9477" max="9479" width="12.140625" style="55" customWidth="1"/>
    <col min="9480" max="9727" width="9.140625" style="55"/>
    <col min="9728" max="9728" width="62.140625" style="55" customWidth="1"/>
    <col min="9729" max="9729" width="12.85546875" style="55" customWidth="1"/>
    <col min="9730" max="9731" width="12.140625" style="55" customWidth="1"/>
    <col min="9732" max="9732" width="13.42578125" style="55" customWidth="1"/>
    <col min="9733" max="9735" width="12.140625" style="55" customWidth="1"/>
    <col min="9736" max="9983" width="9.140625" style="55"/>
    <col min="9984" max="9984" width="62.140625" style="55" customWidth="1"/>
    <col min="9985" max="9985" width="12.85546875" style="55" customWidth="1"/>
    <col min="9986" max="9987" width="12.140625" style="55" customWidth="1"/>
    <col min="9988" max="9988" width="13.42578125" style="55" customWidth="1"/>
    <col min="9989" max="9991" width="12.140625" style="55" customWidth="1"/>
    <col min="9992" max="10239" width="9.140625" style="55"/>
    <col min="10240" max="10240" width="62.140625" style="55" customWidth="1"/>
    <col min="10241" max="10241" width="12.85546875" style="55" customWidth="1"/>
    <col min="10242" max="10243" width="12.140625" style="55" customWidth="1"/>
    <col min="10244" max="10244" width="13.42578125" style="55" customWidth="1"/>
    <col min="10245" max="10247" width="12.140625" style="55" customWidth="1"/>
    <col min="10248" max="10495" width="9.140625" style="55"/>
    <col min="10496" max="10496" width="62.140625" style="55" customWidth="1"/>
    <col min="10497" max="10497" width="12.85546875" style="55" customWidth="1"/>
    <col min="10498" max="10499" width="12.140625" style="55" customWidth="1"/>
    <col min="10500" max="10500" width="13.42578125" style="55" customWidth="1"/>
    <col min="10501" max="10503" width="12.140625" style="55" customWidth="1"/>
    <col min="10504" max="10751" width="9.140625" style="55"/>
    <col min="10752" max="10752" width="62.140625" style="55" customWidth="1"/>
    <col min="10753" max="10753" width="12.85546875" style="55" customWidth="1"/>
    <col min="10754" max="10755" width="12.140625" style="55" customWidth="1"/>
    <col min="10756" max="10756" width="13.42578125" style="55" customWidth="1"/>
    <col min="10757" max="10759" width="12.140625" style="55" customWidth="1"/>
    <col min="10760" max="11007" width="9.140625" style="55"/>
    <col min="11008" max="11008" width="62.140625" style="55" customWidth="1"/>
    <col min="11009" max="11009" width="12.85546875" style="55" customWidth="1"/>
    <col min="11010" max="11011" width="12.140625" style="55" customWidth="1"/>
    <col min="11012" max="11012" width="13.42578125" style="55" customWidth="1"/>
    <col min="11013" max="11015" width="12.140625" style="55" customWidth="1"/>
    <col min="11016" max="11263" width="9.140625" style="55"/>
    <col min="11264" max="11264" width="62.140625" style="55" customWidth="1"/>
    <col min="11265" max="11265" width="12.85546875" style="55" customWidth="1"/>
    <col min="11266" max="11267" width="12.140625" style="55" customWidth="1"/>
    <col min="11268" max="11268" width="13.42578125" style="55" customWidth="1"/>
    <col min="11269" max="11271" width="12.140625" style="55" customWidth="1"/>
    <col min="11272" max="11519" width="9.140625" style="55"/>
    <col min="11520" max="11520" width="62.140625" style="55" customWidth="1"/>
    <col min="11521" max="11521" width="12.85546875" style="55" customWidth="1"/>
    <col min="11522" max="11523" width="12.140625" style="55" customWidth="1"/>
    <col min="11524" max="11524" width="13.42578125" style="55" customWidth="1"/>
    <col min="11525" max="11527" width="12.140625" style="55" customWidth="1"/>
    <col min="11528" max="11775" width="9.140625" style="55"/>
    <col min="11776" max="11776" width="62.140625" style="55" customWidth="1"/>
    <col min="11777" max="11777" width="12.85546875" style="55" customWidth="1"/>
    <col min="11778" max="11779" width="12.140625" style="55" customWidth="1"/>
    <col min="11780" max="11780" width="13.42578125" style="55" customWidth="1"/>
    <col min="11781" max="11783" width="12.140625" style="55" customWidth="1"/>
    <col min="11784" max="12031" width="9.140625" style="55"/>
    <col min="12032" max="12032" width="62.140625" style="55" customWidth="1"/>
    <col min="12033" max="12033" width="12.85546875" style="55" customWidth="1"/>
    <col min="12034" max="12035" width="12.140625" style="55" customWidth="1"/>
    <col min="12036" max="12036" width="13.42578125" style="55" customWidth="1"/>
    <col min="12037" max="12039" width="12.140625" style="55" customWidth="1"/>
    <col min="12040" max="12287" width="9.140625" style="55"/>
    <col min="12288" max="12288" width="62.140625" style="55" customWidth="1"/>
    <col min="12289" max="12289" width="12.85546875" style="55" customWidth="1"/>
    <col min="12290" max="12291" width="12.140625" style="55" customWidth="1"/>
    <col min="12292" max="12292" width="13.42578125" style="55" customWidth="1"/>
    <col min="12293" max="12295" width="12.140625" style="55" customWidth="1"/>
    <col min="12296" max="12543" width="9.140625" style="55"/>
    <col min="12544" max="12544" width="62.140625" style="55" customWidth="1"/>
    <col min="12545" max="12545" width="12.85546875" style="55" customWidth="1"/>
    <col min="12546" max="12547" width="12.140625" style="55" customWidth="1"/>
    <col min="12548" max="12548" width="13.42578125" style="55" customWidth="1"/>
    <col min="12549" max="12551" width="12.140625" style="55" customWidth="1"/>
    <col min="12552" max="12799" width="9.140625" style="55"/>
    <col min="12800" max="12800" width="62.140625" style="55" customWidth="1"/>
    <col min="12801" max="12801" width="12.85546875" style="55" customWidth="1"/>
    <col min="12802" max="12803" width="12.140625" style="55" customWidth="1"/>
    <col min="12804" max="12804" width="13.42578125" style="55" customWidth="1"/>
    <col min="12805" max="12807" width="12.140625" style="55" customWidth="1"/>
    <col min="12808" max="13055" width="9.140625" style="55"/>
    <col min="13056" max="13056" width="62.140625" style="55" customWidth="1"/>
    <col min="13057" max="13057" width="12.85546875" style="55" customWidth="1"/>
    <col min="13058" max="13059" width="12.140625" style="55" customWidth="1"/>
    <col min="13060" max="13060" width="13.42578125" style="55" customWidth="1"/>
    <col min="13061" max="13063" width="12.140625" style="55" customWidth="1"/>
    <col min="13064" max="13311" width="9.140625" style="55"/>
    <col min="13312" max="13312" width="62.140625" style="55" customWidth="1"/>
    <col min="13313" max="13313" width="12.85546875" style="55" customWidth="1"/>
    <col min="13314" max="13315" width="12.140625" style="55" customWidth="1"/>
    <col min="13316" max="13316" width="13.42578125" style="55" customWidth="1"/>
    <col min="13317" max="13319" width="12.140625" style="55" customWidth="1"/>
    <col min="13320" max="13567" width="9.140625" style="55"/>
    <col min="13568" max="13568" width="62.140625" style="55" customWidth="1"/>
    <col min="13569" max="13569" width="12.85546875" style="55" customWidth="1"/>
    <col min="13570" max="13571" width="12.140625" style="55" customWidth="1"/>
    <col min="13572" max="13572" width="13.42578125" style="55" customWidth="1"/>
    <col min="13573" max="13575" width="12.140625" style="55" customWidth="1"/>
    <col min="13576" max="13823" width="9.140625" style="55"/>
    <col min="13824" max="13824" width="62.140625" style="55" customWidth="1"/>
    <col min="13825" max="13825" width="12.85546875" style="55" customWidth="1"/>
    <col min="13826" max="13827" width="12.140625" style="55" customWidth="1"/>
    <col min="13828" max="13828" width="13.42578125" style="55" customWidth="1"/>
    <col min="13829" max="13831" width="12.140625" style="55" customWidth="1"/>
    <col min="13832" max="14079" width="9.140625" style="55"/>
    <col min="14080" max="14080" width="62.140625" style="55" customWidth="1"/>
    <col min="14081" max="14081" width="12.85546875" style="55" customWidth="1"/>
    <col min="14082" max="14083" width="12.140625" style="55" customWidth="1"/>
    <col min="14084" max="14084" width="13.42578125" style="55" customWidth="1"/>
    <col min="14085" max="14087" width="12.140625" style="55" customWidth="1"/>
    <col min="14088" max="14335" width="9.140625" style="55"/>
    <col min="14336" max="14336" width="62.140625" style="55" customWidth="1"/>
    <col min="14337" max="14337" width="12.85546875" style="55" customWidth="1"/>
    <col min="14338" max="14339" width="12.140625" style="55" customWidth="1"/>
    <col min="14340" max="14340" width="13.42578125" style="55" customWidth="1"/>
    <col min="14341" max="14343" width="12.140625" style="55" customWidth="1"/>
    <col min="14344" max="14591" width="9.140625" style="55"/>
    <col min="14592" max="14592" width="62.140625" style="55" customWidth="1"/>
    <col min="14593" max="14593" width="12.85546875" style="55" customWidth="1"/>
    <col min="14594" max="14595" width="12.140625" style="55" customWidth="1"/>
    <col min="14596" max="14596" width="13.42578125" style="55" customWidth="1"/>
    <col min="14597" max="14599" width="12.140625" style="55" customWidth="1"/>
    <col min="14600" max="14847" width="9.140625" style="55"/>
    <col min="14848" max="14848" width="62.140625" style="55" customWidth="1"/>
    <col min="14849" max="14849" width="12.85546875" style="55" customWidth="1"/>
    <col min="14850" max="14851" width="12.140625" style="55" customWidth="1"/>
    <col min="14852" max="14852" width="13.42578125" style="55" customWidth="1"/>
    <col min="14853" max="14855" width="12.140625" style="55" customWidth="1"/>
    <col min="14856" max="15103" width="9.140625" style="55"/>
    <col min="15104" max="15104" width="62.140625" style="55" customWidth="1"/>
    <col min="15105" max="15105" width="12.85546875" style="55" customWidth="1"/>
    <col min="15106" max="15107" width="12.140625" style="55" customWidth="1"/>
    <col min="15108" max="15108" width="13.42578125" style="55" customWidth="1"/>
    <col min="15109" max="15111" width="12.140625" style="55" customWidth="1"/>
    <col min="15112" max="15359" width="9.140625" style="55"/>
    <col min="15360" max="15360" width="62.140625" style="55" customWidth="1"/>
    <col min="15361" max="15361" width="12.85546875" style="55" customWidth="1"/>
    <col min="15362" max="15363" width="12.140625" style="55" customWidth="1"/>
    <col min="15364" max="15364" width="13.42578125" style="55" customWidth="1"/>
    <col min="15365" max="15367" width="12.140625" style="55" customWidth="1"/>
    <col min="15368" max="15615" width="9.140625" style="55"/>
    <col min="15616" max="15616" width="62.140625" style="55" customWidth="1"/>
    <col min="15617" max="15617" width="12.85546875" style="55" customWidth="1"/>
    <col min="15618" max="15619" width="12.140625" style="55" customWidth="1"/>
    <col min="15620" max="15620" width="13.42578125" style="55" customWidth="1"/>
    <col min="15621" max="15623" width="12.140625" style="55" customWidth="1"/>
    <col min="15624" max="15871" width="9.140625" style="55"/>
    <col min="15872" max="15872" width="62.140625" style="55" customWidth="1"/>
    <col min="15873" max="15873" width="12.85546875" style="55" customWidth="1"/>
    <col min="15874" max="15875" width="12.140625" style="55" customWidth="1"/>
    <col min="15876" max="15876" width="13.42578125" style="55" customWidth="1"/>
    <col min="15877" max="15879" width="12.140625" style="55" customWidth="1"/>
    <col min="15880" max="16127" width="9.140625" style="55"/>
    <col min="16128" max="16128" width="62.140625" style="55" customWidth="1"/>
    <col min="16129" max="16129" width="12.85546875" style="55" customWidth="1"/>
    <col min="16130" max="16131" width="12.140625" style="55" customWidth="1"/>
    <col min="16132" max="16132" width="13.42578125" style="55" customWidth="1"/>
    <col min="16133" max="16135" width="12.140625" style="55" customWidth="1"/>
    <col min="16136" max="16384" width="9.140625" style="55"/>
  </cols>
  <sheetData>
    <row r="1" spans="1:7" s="99" customFormat="1" ht="18.75" x14ac:dyDescent="0.3">
      <c r="A1" s="95" t="s">
        <v>396</v>
      </c>
      <c r="B1" s="202"/>
      <c r="C1" s="203"/>
      <c r="D1" s="202"/>
      <c r="E1" s="96"/>
      <c r="F1" s="98"/>
      <c r="G1" s="96"/>
    </row>
    <row r="2" spans="1:7" s="102" customFormat="1" ht="12.75" customHeight="1" x14ac:dyDescent="0.2">
      <c r="A2" s="100"/>
      <c r="B2" s="101"/>
    </row>
    <row r="3" spans="1:7" s="102" customFormat="1" ht="12.75" customHeight="1" x14ac:dyDescent="0.2">
      <c r="A3" s="103"/>
      <c r="B3" s="101"/>
    </row>
    <row r="4" spans="1:7" s="102" customFormat="1" ht="17.25" customHeight="1" x14ac:dyDescent="0.2">
      <c r="A4" s="209" t="s">
        <v>0</v>
      </c>
      <c r="B4" s="209"/>
      <c r="C4" s="209"/>
      <c r="D4" s="209"/>
      <c r="E4" s="209"/>
      <c r="F4" s="209"/>
      <c r="G4" s="209"/>
    </row>
    <row r="5" spans="1:7" s="102" customFormat="1" ht="12.75" customHeight="1" x14ac:dyDescent="0.2">
      <c r="A5" s="209"/>
      <c r="B5" s="209"/>
      <c r="C5" s="209"/>
      <c r="D5" s="209"/>
      <c r="E5" s="209"/>
      <c r="F5" s="209"/>
      <c r="G5" s="209"/>
    </row>
    <row r="6" spans="1:7" s="102" customFormat="1" ht="12.75" customHeight="1" x14ac:dyDescent="0.2">
      <c r="A6" s="52"/>
      <c r="B6" s="52"/>
      <c r="C6" s="52"/>
      <c r="D6" s="52"/>
      <c r="E6" s="52"/>
      <c r="F6" s="52"/>
      <c r="G6" s="52"/>
    </row>
    <row r="7" spans="1:7" s="102" customFormat="1" ht="12.75" x14ac:dyDescent="0.2">
      <c r="A7" s="204" t="s">
        <v>268</v>
      </c>
      <c r="B7" s="205"/>
      <c r="C7" s="104"/>
      <c r="D7" s="101"/>
      <c r="E7" s="101"/>
      <c r="F7" s="101"/>
      <c r="G7" s="105"/>
    </row>
    <row r="8" spans="1:7" s="102" customFormat="1" ht="13.5" thickBot="1" x14ac:dyDescent="0.25">
      <c r="B8" s="101"/>
      <c r="C8" s="106"/>
      <c r="D8" s="106"/>
      <c r="E8" s="106"/>
      <c r="F8" s="106"/>
      <c r="G8" s="105" t="s">
        <v>2</v>
      </c>
    </row>
    <row r="9" spans="1:7" x14ac:dyDescent="0.25">
      <c r="A9" s="56" t="s">
        <v>269</v>
      </c>
      <c r="B9" s="57"/>
      <c r="C9" s="206"/>
      <c r="D9" s="206"/>
      <c r="E9" s="207"/>
      <c r="F9" s="207"/>
      <c r="G9" s="208"/>
    </row>
    <row r="10" spans="1:7" ht="39" x14ac:dyDescent="0.25">
      <c r="A10" s="58"/>
      <c r="B10" s="59" t="s">
        <v>5</v>
      </c>
      <c r="C10" s="59" t="s">
        <v>6</v>
      </c>
      <c r="D10" s="60" t="s">
        <v>7</v>
      </c>
      <c r="E10" s="60" t="s">
        <v>8</v>
      </c>
      <c r="F10" s="60" t="s">
        <v>8</v>
      </c>
      <c r="G10" s="61" t="s">
        <v>8</v>
      </c>
    </row>
    <row r="11" spans="1:7" ht="15.75" thickBot="1" x14ac:dyDescent="0.3">
      <c r="A11" s="62"/>
      <c r="B11" s="63"/>
      <c r="C11" s="47" t="s">
        <v>9</v>
      </c>
      <c r="D11" s="47" t="s">
        <v>10</v>
      </c>
      <c r="E11" s="47" t="s">
        <v>11</v>
      </c>
      <c r="F11" s="47" t="s">
        <v>12</v>
      </c>
      <c r="G11" s="48" t="s">
        <v>13</v>
      </c>
    </row>
    <row r="12" spans="1:7" ht="15.75" thickBot="1" x14ac:dyDescent="0.3">
      <c r="A12" s="64" t="s">
        <v>14</v>
      </c>
      <c r="B12" s="65" t="s">
        <v>15</v>
      </c>
      <c r="C12" s="65">
        <v>2</v>
      </c>
      <c r="D12" s="65">
        <v>3</v>
      </c>
      <c r="E12" s="65">
        <v>4</v>
      </c>
      <c r="F12" s="65">
        <v>5</v>
      </c>
      <c r="G12" s="66">
        <v>6</v>
      </c>
    </row>
    <row r="13" spans="1:7" x14ac:dyDescent="0.25">
      <c r="A13" s="67"/>
      <c r="B13" s="68"/>
      <c r="C13" s="69"/>
      <c r="D13" s="69"/>
      <c r="E13" s="69"/>
      <c r="F13" s="69"/>
      <c r="G13" s="70"/>
    </row>
    <row r="14" spans="1:7" x14ac:dyDescent="0.25">
      <c r="A14" s="71" t="s">
        <v>270</v>
      </c>
      <c r="B14" s="72"/>
      <c r="C14" s="73"/>
      <c r="D14" s="73"/>
      <c r="E14" s="73"/>
      <c r="F14" s="73"/>
      <c r="G14" s="74"/>
    </row>
    <row r="15" spans="1:7" x14ac:dyDescent="0.25">
      <c r="A15" s="71" t="s">
        <v>271</v>
      </c>
      <c r="B15" s="72"/>
      <c r="C15" s="73"/>
      <c r="D15" s="73"/>
      <c r="E15" s="73"/>
      <c r="F15" s="73"/>
      <c r="G15" s="74"/>
    </row>
    <row r="16" spans="1:7" ht="30" x14ac:dyDescent="0.25">
      <c r="A16" s="75" t="s">
        <v>272</v>
      </c>
      <c r="B16" s="72">
        <v>10100</v>
      </c>
      <c r="C16" s="73">
        <v>16</v>
      </c>
      <c r="D16" s="73"/>
      <c r="E16" s="73"/>
      <c r="F16" s="73"/>
      <c r="G16" s="74"/>
    </row>
    <row r="17" spans="1:7" x14ac:dyDescent="0.25">
      <c r="A17" s="75" t="s">
        <v>273</v>
      </c>
      <c r="B17" s="76">
        <v>10200</v>
      </c>
      <c r="C17" s="77">
        <f t="shared" ref="C17:G17" si="0">C18+C19</f>
        <v>537</v>
      </c>
      <c r="D17" s="77">
        <f t="shared" si="0"/>
        <v>592</v>
      </c>
      <c r="E17" s="77">
        <f t="shared" si="0"/>
        <v>574</v>
      </c>
      <c r="F17" s="77">
        <f t="shared" si="0"/>
        <v>576</v>
      </c>
      <c r="G17" s="78">
        <f t="shared" si="0"/>
        <v>576</v>
      </c>
    </row>
    <row r="18" spans="1:7" x14ac:dyDescent="0.25">
      <c r="A18" s="75" t="s">
        <v>274</v>
      </c>
      <c r="B18" s="72">
        <v>10210</v>
      </c>
      <c r="C18" s="73">
        <v>252</v>
      </c>
      <c r="D18" s="73">
        <v>290</v>
      </c>
      <c r="E18" s="73">
        <v>275</v>
      </c>
      <c r="F18" s="73">
        <v>281</v>
      </c>
      <c r="G18" s="74">
        <v>274</v>
      </c>
    </row>
    <row r="19" spans="1:7" x14ac:dyDescent="0.25">
      <c r="A19" s="75" t="s">
        <v>275</v>
      </c>
      <c r="B19" s="72">
        <v>10220</v>
      </c>
      <c r="C19" s="73">
        <v>285</v>
      </c>
      <c r="D19" s="73">
        <v>302</v>
      </c>
      <c r="E19" s="73">
        <v>299</v>
      </c>
      <c r="F19" s="73">
        <v>295</v>
      </c>
      <c r="G19" s="74">
        <v>302</v>
      </c>
    </row>
    <row r="20" spans="1:7" x14ac:dyDescent="0.25">
      <c r="A20" s="75" t="s">
        <v>276</v>
      </c>
      <c r="B20" s="72">
        <v>10300</v>
      </c>
      <c r="C20" s="77">
        <f t="shared" ref="C20:G20" si="1">+C22+C23</f>
        <v>2838</v>
      </c>
      <c r="D20" s="77">
        <f t="shared" si="1"/>
        <v>3122</v>
      </c>
      <c r="E20" s="77">
        <f t="shared" si="1"/>
        <v>3277</v>
      </c>
      <c r="F20" s="77">
        <f t="shared" si="1"/>
        <v>3441</v>
      </c>
      <c r="G20" s="78">
        <f t="shared" si="1"/>
        <v>3612</v>
      </c>
    </row>
    <row r="21" spans="1:7" x14ac:dyDescent="0.25">
      <c r="A21" s="75" t="s">
        <v>209</v>
      </c>
      <c r="B21" s="72"/>
      <c r="C21" s="73"/>
      <c r="D21" s="73"/>
      <c r="E21" s="73"/>
      <c r="F21" s="73"/>
      <c r="G21" s="74"/>
    </row>
    <row r="22" spans="1:7" x14ac:dyDescent="0.25">
      <c r="A22" s="75" t="s">
        <v>277</v>
      </c>
      <c r="B22" s="72">
        <v>10310</v>
      </c>
      <c r="C22" s="73">
        <v>2406</v>
      </c>
      <c r="D22" s="73">
        <v>2647</v>
      </c>
      <c r="E22" s="73">
        <v>2779</v>
      </c>
      <c r="F22" s="73">
        <v>2918</v>
      </c>
      <c r="G22" s="73">
        <v>3063</v>
      </c>
    </row>
    <row r="23" spans="1:7" x14ac:dyDescent="0.25">
      <c r="A23" s="75" t="s">
        <v>278</v>
      </c>
      <c r="B23" s="72">
        <v>10320</v>
      </c>
      <c r="C23" s="73">
        <v>432</v>
      </c>
      <c r="D23" s="73">
        <v>475</v>
      </c>
      <c r="E23" s="73">
        <v>498</v>
      </c>
      <c r="F23" s="73">
        <v>523</v>
      </c>
      <c r="G23" s="73">
        <v>549</v>
      </c>
    </row>
    <row r="24" spans="1:7" x14ac:dyDescent="0.25">
      <c r="A24" s="75" t="s">
        <v>279</v>
      </c>
      <c r="B24" s="72">
        <v>10321</v>
      </c>
      <c r="C24" s="73">
        <v>322</v>
      </c>
      <c r="D24" s="73">
        <v>354</v>
      </c>
      <c r="E24" s="73">
        <v>371</v>
      </c>
      <c r="F24" s="73">
        <v>390</v>
      </c>
      <c r="G24" s="74">
        <v>409</v>
      </c>
    </row>
    <row r="25" spans="1:7" x14ac:dyDescent="0.25">
      <c r="A25" s="75" t="s">
        <v>280</v>
      </c>
      <c r="B25" s="72">
        <v>10400</v>
      </c>
      <c r="C25" s="77">
        <f t="shared" ref="C25:G25" si="2">C26+C30</f>
        <v>21</v>
      </c>
      <c r="D25" s="77">
        <f t="shared" si="2"/>
        <v>36</v>
      </c>
      <c r="E25" s="77">
        <f t="shared" si="2"/>
        <v>48</v>
      </c>
      <c r="F25" s="77">
        <f t="shared" si="2"/>
        <v>47</v>
      </c>
      <c r="G25" s="78">
        <f t="shared" si="2"/>
        <v>41</v>
      </c>
    </row>
    <row r="26" spans="1:7" ht="30" x14ac:dyDescent="0.25">
      <c r="A26" s="75" t="s">
        <v>281</v>
      </c>
      <c r="B26" s="72">
        <v>10410</v>
      </c>
      <c r="C26" s="73">
        <v>21</v>
      </c>
      <c r="D26" s="73">
        <v>36</v>
      </c>
      <c r="E26" s="73">
        <v>48</v>
      </c>
      <c r="F26" s="73">
        <v>47</v>
      </c>
      <c r="G26" s="74">
        <v>41</v>
      </c>
    </row>
    <row r="27" spans="1:7" x14ac:dyDescent="0.25">
      <c r="A27" s="75" t="s">
        <v>282</v>
      </c>
      <c r="B27" s="72"/>
      <c r="C27" s="73"/>
      <c r="D27" s="73"/>
      <c r="E27" s="73"/>
      <c r="F27" s="73"/>
      <c r="G27" s="74"/>
    </row>
    <row r="28" spans="1:7" x14ac:dyDescent="0.25">
      <c r="A28" s="75" t="s">
        <v>283</v>
      </c>
      <c r="B28" s="72">
        <v>10411</v>
      </c>
      <c r="C28" s="73">
        <v>21</v>
      </c>
      <c r="D28" s="73">
        <v>36</v>
      </c>
      <c r="E28" s="73">
        <v>48</v>
      </c>
      <c r="F28" s="73">
        <v>47</v>
      </c>
      <c r="G28" s="74">
        <v>41</v>
      </c>
    </row>
    <row r="29" spans="1:7" x14ac:dyDescent="0.25">
      <c r="A29" s="75" t="s">
        <v>284</v>
      </c>
      <c r="B29" s="72">
        <v>10412</v>
      </c>
      <c r="C29" s="73"/>
      <c r="D29" s="73"/>
      <c r="E29" s="73"/>
      <c r="F29" s="73"/>
      <c r="G29" s="74"/>
    </row>
    <row r="30" spans="1:7" ht="30" x14ac:dyDescent="0.25">
      <c r="A30" s="75" t="s">
        <v>285</v>
      </c>
      <c r="B30" s="72">
        <v>10420</v>
      </c>
      <c r="C30" s="73"/>
      <c r="D30" s="73"/>
      <c r="E30" s="73"/>
      <c r="F30" s="73"/>
      <c r="G30" s="74"/>
    </row>
    <row r="31" spans="1:7" x14ac:dyDescent="0.25">
      <c r="A31" s="75" t="s">
        <v>286</v>
      </c>
      <c r="B31" s="72">
        <v>10500</v>
      </c>
      <c r="C31" s="73">
        <v>53</v>
      </c>
      <c r="D31" s="73">
        <v>58</v>
      </c>
      <c r="E31" s="73">
        <v>60</v>
      </c>
      <c r="F31" s="73">
        <v>63</v>
      </c>
      <c r="G31" s="74">
        <v>67</v>
      </c>
    </row>
    <row r="32" spans="1:7" x14ac:dyDescent="0.25">
      <c r="A32" s="75" t="s">
        <v>209</v>
      </c>
      <c r="B32" s="72"/>
      <c r="C32" s="73"/>
      <c r="D32" s="73"/>
      <c r="E32" s="73"/>
      <c r="F32" s="73"/>
      <c r="G32" s="74"/>
    </row>
    <row r="33" spans="1:7" x14ac:dyDescent="0.25">
      <c r="A33" s="75" t="s">
        <v>287</v>
      </c>
      <c r="B33" s="72">
        <v>10510</v>
      </c>
      <c r="C33" s="73"/>
      <c r="D33" s="73"/>
      <c r="E33" s="73"/>
      <c r="F33" s="73"/>
      <c r="G33" s="74"/>
    </row>
    <row r="34" spans="1:7" x14ac:dyDescent="0.25">
      <c r="A34" s="75" t="s">
        <v>288</v>
      </c>
      <c r="B34" s="72">
        <v>10520</v>
      </c>
      <c r="C34" s="73"/>
      <c r="D34" s="73"/>
      <c r="E34" s="73"/>
      <c r="F34" s="73"/>
      <c r="G34" s="74"/>
    </row>
    <row r="35" spans="1:7" s="46" customFormat="1" ht="12.75" x14ac:dyDescent="0.2">
      <c r="A35" s="71" t="s">
        <v>99</v>
      </c>
      <c r="B35" s="59">
        <v>10000</v>
      </c>
      <c r="C35" s="79">
        <f t="shared" ref="C35:G35" si="3">C16+C17+C20+C25+C31</f>
        <v>3465</v>
      </c>
      <c r="D35" s="79">
        <f t="shared" si="3"/>
        <v>3808</v>
      </c>
      <c r="E35" s="79">
        <f t="shared" si="3"/>
        <v>3959</v>
      </c>
      <c r="F35" s="79">
        <f t="shared" si="3"/>
        <v>4127</v>
      </c>
      <c r="G35" s="80">
        <f t="shared" si="3"/>
        <v>4296</v>
      </c>
    </row>
    <row r="36" spans="1:7" s="46" customFormat="1" ht="12.75" x14ac:dyDescent="0.2">
      <c r="A36" s="71" t="s">
        <v>289</v>
      </c>
      <c r="B36" s="59"/>
      <c r="C36" s="81"/>
      <c r="D36" s="81"/>
      <c r="E36" s="81"/>
      <c r="F36" s="81"/>
      <c r="G36" s="82"/>
    </row>
    <row r="37" spans="1:7" ht="45" x14ac:dyDescent="0.25">
      <c r="A37" s="75" t="s">
        <v>290</v>
      </c>
      <c r="B37" s="72">
        <v>11100</v>
      </c>
      <c r="C37" s="73"/>
      <c r="D37" s="73"/>
      <c r="E37" s="73"/>
      <c r="F37" s="73"/>
      <c r="G37" s="74"/>
    </row>
    <row r="38" spans="1:7" ht="30" x14ac:dyDescent="0.25">
      <c r="A38" s="75" t="s">
        <v>291</v>
      </c>
      <c r="B38" s="72">
        <v>11110</v>
      </c>
      <c r="C38" s="73"/>
      <c r="D38" s="73"/>
      <c r="E38" s="73"/>
      <c r="F38" s="73"/>
      <c r="G38" s="74"/>
    </row>
    <row r="39" spans="1:7" x14ac:dyDescent="0.25">
      <c r="A39" s="75" t="s">
        <v>292</v>
      </c>
      <c r="B39" s="72">
        <v>11200</v>
      </c>
      <c r="C39" s="73">
        <v>2</v>
      </c>
      <c r="D39" s="73">
        <v>2</v>
      </c>
      <c r="E39" s="73">
        <v>2</v>
      </c>
      <c r="F39" s="73">
        <v>2</v>
      </c>
      <c r="G39" s="74">
        <v>2</v>
      </c>
    </row>
    <row r="40" spans="1:7" x14ac:dyDescent="0.25">
      <c r="A40" s="75" t="s">
        <v>209</v>
      </c>
      <c r="B40" s="72"/>
      <c r="C40" s="73"/>
      <c r="D40" s="73"/>
      <c r="E40" s="73"/>
      <c r="F40" s="73"/>
      <c r="G40" s="74"/>
    </row>
    <row r="41" spans="1:7" x14ac:dyDescent="0.25">
      <c r="A41" s="75" t="s">
        <v>293</v>
      </c>
      <c r="B41" s="72">
        <v>11210</v>
      </c>
      <c r="C41" s="73"/>
      <c r="D41" s="73"/>
      <c r="E41" s="73"/>
      <c r="F41" s="73"/>
      <c r="G41" s="74"/>
    </row>
    <row r="42" spans="1:7" x14ac:dyDescent="0.25">
      <c r="A42" s="75" t="s">
        <v>294</v>
      </c>
      <c r="B42" s="72">
        <v>11220</v>
      </c>
      <c r="C42" s="73"/>
      <c r="D42" s="73"/>
      <c r="E42" s="73"/>
      <c r="F42" s="73"/>
      <c r="G42" s="74"/>
    </row>
    <row r="43" spans="1:7" x14ac:dyDescent="0.25">
      <c r="A43" s="71" t="s">
        <v>115</v>
      </c>
      <c r="B43" s="59">
        <v>11000</v>
      </c>
      <c r="C43" s="77">
        <f t="shared" ref="C43:G43" si="4">C37+C39</f>
        <v>2</v>
      </c>
      <c r="D43" s="77">
        <f t="shared" si="4"/>
        <v>2</v>
      </c>
      <c r="E43" s="77">
        <f t="shared" si="4"/>
        <v>2</v>
      </c>
      <c r="F43" s="77">
        <f t="shared" si="4"/>
        <v>2</v>
      </c>
      <c r="G43" s="78">
        <f t="shared" si="4"/>
        <v>2</v>
      </c>
    </row>
    <row r="44" spans="1:7" x14ac:dyDescent="0.25">
      <c r="A44" s="71" t="s">
        <v>295</v>
      </c>
      <c r="B44" s="59">
        <v>14000</v>
      </c>
      <c r="C44" s="77">
        <f t="shared" ref="C44:G44" si="5">IF((C79+C90)&gt;(C35+C43),C79+C90-C35-C43,0)</f>
        <v>32</v>
      </c>
      <c r="D44" s="77">
        <f t="shared" si="5"/>
        <v>17</v>
      </c>
      <c r="E44" s="77">
        <f t="shared" si="5"/>
        <v>20</v>
      </c>
      <c r="F44" s="77">
        <f t="shared" si="5"/>
        <v>23</v>
      </c>
      <c r="G44" s="78">
        <f t="shared" si="5"/>
        <v>27</v>
      </c>
    </row>
    <row r="45" spans="1:7" x14ac:dyDescent="0.25">
      <c r="A45" s="71" t="s">
        <v>296</v>
      </c>
      <c r="B45" s="59">
        <v>12000</v>
      </c>
      <c r="C45" s="73"/>
      <c r="D45" s="73"/>
      <c r="E45" s="73"/>
      <c r="F45" s="73"/>
      <c r="G45" s="74"/>
    </row>
    <row r="46" spans="1:7" x14ac:dyDescent="0.25">
      <c r="A46" s="75" t="s">
        <v>297</v>
      </c>
      <c r="B46" s="72">
        <v>12100</v>
      </c>
      <c r="C46" s="73"/>
      <c r="D46" s="73"/>
      <c r="E46" s="73"/>
      <c r="F46" s="73"/>
      <c r="G46" s="74"/>
    </row>
    <row r="47" spans="1:7" x14ac:dyDescent="0.25">
      <c r="A47" s="71" t="s">
        <v>298</v>
      </c>
      <c r="B47" s="59">
        <v>13000</v>
      </c>
      <c r="C47" s="77">
        <f t="shared" ref="C47:G47" si="6">C35+C43+C45</f>
        <v>3467</v>
      </c>
      <c r="D47" s="77">
        <f t="shared" si="6"/>
        <v>3810</v>
      </c>
      <c r="E47" s="77">
        <f t="shared" si="6"/>
        <v>3961</v>
      </c>
      <c r="F47" s="77">
        <f t="shared" si="6"/>
        <v>4129</v>
      </c>
      <c r="G47" s="78">
        <f t="shared" si="6"/>
        <v>4298</v>
      </c>
    </row>
    <row r="48" spans="1:7" ht="26.25" x14ac:dyDescent="0.25">
      <c r="A48" s="71" t="s">
        <v>299</v>
      </c>
      <c r="B48" s="59">
        <v>14100</v>
      </c>
      <c r="C48" s="77">
        <f t="shared" ref="C48:G48" si="7">IF(C94&gt;C47,C94-C47,0)</f>
        <v>32</v>
      </c>
      <c r="D48" s="77">
        <f t="shared" si="7"/>
        <v>17</v>
      </c>
      <c r="E48" s="77">
        <f t="shared" si="7"/>
        <v>20</v>
      </c>
      <c r="F48" s="77">
        <f t="shared" si="7"/>
        <v>23</v>
      </c>
      <c r="G48" s="78">
        <f t="shared" si="7"/>
        <v>27</v>
      </c>
    </row>
    <row r="49" spans="1:7" x14ac:dyDescent="0.25">
      <c r="A49" s="71" t="s">
        <v>300</v>
      </c>
      <c r="B49" s="59">
        <v>14200</v>
      </c>
      <c r="C49" s="73">
        <v>4</v>
      </c>
      <c r="D49" s="73">
        <v>2</v>
      </c>
      <c r="E49" s="73">
        <v>2</v>
      </c>
      <c r="F49" s="73">
        <v>3</v>
      </c>
      <c r="G49" s="74">
        <v>3</v>
      </c>
    </row>
    <row r="50" spans="1:7" ht="26.25" x14ac:dyDescent="0.25">
      <c r="A50" s="71" t="s">
        <v>301</v>
      </c>
      <c r="B50" s="59">
        <v>14300</v>
      </c>
      <c r="C50" s="73"/>
      <c r="D50" s="73"/>
      <c r="E50" s="73"/>
      <c r="F50" s="73"/>
      <c r="G50" s="74"/>
    </row>
    <row r="51" spans="1:7" x14ac:dyDescent="0.25">
      <c r="A51" s="71" t="s">
        <v>302</v>
      </c>
      <c r="B51" s="59">
        <v>14400</v>
      </c>
      <c r="C51" s="83">
        <f t="shared" ref="C51:G51" si="8">IF(C94-C47-C49-C50&gt;0,C94-C47-C49-C50,0)</f>
        <v>28</v>
      </c>
      <c r="D51" s="83">
        <f t="shared" si="8"/>
        <v>15</v>
      </c>
      <c r="E51" s="83">
        <f t="shared" si="8"/>
        <v>18</v>
      </c>
      <c r="F51" s="83">
        <f t="shared" si="8"/>
        <v>20</v>
      </c>
      <c r="G51" s="84">
        <f t="shared" si="8"/>
        <v>24</v>
      </c>
    </row>
    <row r="52" spans="1:7" x14ac:dyDescent="0.25">
      <c r="A52" s="71" t="s">
        <v>303</v>
      </c>
      <c r="B52" s="59">
        <v>14500</v>
      </c>
      <c r="C52" s="77">
        <f t="shared" ref="C52:G52" si="9">C47+C49+C50+C51</f>
        <v>3499</v>
      </c>
      <c r="D52" s="77">
        <f t="shared" si="9"/>
        <v>3827</v>
      </c>
      <c r="E52" s="77">
        <f t="shared" si="9"/>
        <v>3981</v>
      </c>
      <c r="F52" s="77">
        <f t="shared" si="9"/>
        <v>4152</v>
      </c>
      <c r="G52" s="78">
        <f t="shared" si="9"/>
        <v>4325</v>
      </c>
    </row>
    <row r="53" spans="1:7" x14ac:dyDescent="0.25">
      <c r="A53" s="75"/>
      <c r="B53" s="72"/>
      <c r="C53" s="73"/>
      <c r="D53" s="73"/>
      <c r="E53" s="73"/>
      <c r="F53" s="73"/>
      <c r="G53" s="74"/>
    </row>
    <row r="54" spans="1:7" x14ac:dyDescent="0.25">
      <c r="A54" s="75"/>
      <c r="B54" s="72"/>
      <c r="C54" s="73"/>
      <c r="D54" s="73"/>
      <c r="E54" s="73"/>
      <c r="F54" s="73"/>
      <c r="G54" s="74"/>
    </row>
    <row r="55" spans="1:7" x14ac:dyDescent="0.25">
      <c r="A55" s="71" t="s">
        <v>304</v>
      </c>
      <c r="B55" s="72"/>
      <c r="C55" s="73"/>
      <c r="D55" s="73"/>
      <c r="E55" s="73"/>
      <c r="F55" s="73"/>
      <c r="G55" s="74"/>
    </row>
    <row r="56" spans="1:7" x14ac:dyDescent="0.25">
      <c r="A56" s="71" t="s">
        <v>305</v>
      </c>
      <c r="B56" s="72"/>
      <c r="C56" s="73"/>
      <c r="D56" s="73"/>
      <c r="E56" s="73"/>
      <c r="F56" s="73"/>
      <c r="G56" s="74"/>
    </row>
    <row r="57" spans="1:7" x14ac:dyDescent="0.25">
      <c r="A57" s="75" t="s">
        <v>306</v>
      </c>
      <c r="B57" s="72">
        <v>15100</v>
      </c>
      <c r="C57" s="77">
        <f t="shared" ref="C57:G57" si="10">C58+C59+C60</f>
        <v>449</v>
      </c>
      <c r="D57" s="77">
        <f t="shared" si="10"/>
        <v>497</v>
      </c>
      <c r="E57" s="77">
        <f t="shared" si="10"/>
        <v>493</v>
      </c>
      <c r="F57" s="77">
        <f t="shared" si="10"/>
        <v>494</v>
      </c>
      <c r="G57" s="78">
        <f t="shared" si="10"/>
        <v>487</v>
      </c>
    </row>
    <row r="58" spans="1:7" x14ac:dyDescent="0.25">
      <c r="A58" s="75" t="s">
        <v>307</v>
      </c>
      <c r="B58" s="72">
        <v>15110</v>
      </c>
      <c r="C58" s="73"/>
      <c r="D58" s="73"/>
      <c r="E58" s="73"/>
      <c r="F58" s="73"/>
      <c r="G58" s="74"/>
    </row>
    <row r="59" spans="1:7" x14ac:dyDescent="0.25">
      <c r="A59" s="75" t="s">
        <v>308</v>
      </c>
      <c r="B59" s="72">
        <v>15120</v>
      </c>
      <c r="C59" s="73"/>
      <c r="D59" s="73"/>
      <c r="E59" s="73"/>
      <c r="F59" s="73"/>
      <c r="G59" s="74"/>
    </row>
    <row r="60" spans="1:7" x14ac:dyDescent="0.25">
      <c r="A60" s="75" t="s">
        <v>309</v>
      </c>
      <c r="B60" s="72">
        <v>15130</v>
      </c>
      <c r="C60" s="73">
        <v>449</v>
      </c>
      <c r="D60" s="73">
        <v>497</v>
      </c>
      <c r="E60" s="73">
        <v>493</v>
      </c>
      <c r="F60" s="73">
        <v>494</v>
      </c>
      <c r="G60" s="74">
        <v>487</v>
      </c>
    </row>
    <row r="61" spans="1:7" x14ac:dyDescent="0.25">
      <c r="A61" s="71" t="s">
        <v>209</v>
      </c>
      <c r="B61" s="72"/>
      <c r="C61" s="73"/>
      <c r="D61" s="73"/>
      <c r="E61" s="73"/>
      <c r="F61" s="73"/>
      <c r="G61" s="74"/>
    </row>
    <row r="62" spans="1:7" x14ac:dyDescent="0.25">
      <c r="A62" s="85" t="s">
        <v>310</v>
      </c>
      <c r="B62" s="72">
        <v>15131</v>
      </c>
      <c r="C62" s="73"/>
      <c r="D62" s="73"/>
      <c r="E62" s="73"/>
      <c r="F62" s="73"/>
      <c r="G62" s="74"/>
    </row>
    <row r="63" spans="1:7" x14ac:dyDescent="0.25">
      <c r="A63" s="85" t="s">
        <v>311</v>
      </c>
      <c r="B63" s="72">
        <v>15132</v>
      </c>
      <c r="C63" s="73"/>
      <c r="D63" s="73"/>
      <c r="E63" s="73"/>
      <c r="F63" s="73"/>
      <c r="G63" s="74"/>
    </row>
    <row r="64" spans="1:7" x14ac:dyDescent="0.25">
      <c r="A64" s="85" t="s">
        <v>312</v>
      </c>
      <c r="B64" s="72">
        <v>15133</v>
      </c>
      <c r="C64" s="73"/>
      <c r="D64" s="73"/>
      <c r="E64" s="73"/>
      <c r="F64" s="73"/>
      <c r="G64" s="74"/>
    </row>
    <row r="65" spans="1:7" ht="26.25" x14ac:dyDescent="0.25">
      <c r="A65" s="85" t="s">
        <v>313</v>
      </c>
      <c r="B65" s="72">
        <v>15200</v>
      </c>
      <c r="C65" s="73"/>
      <c r="D65" s="73"/>
      <c r="E65" s="73"/>
      <c r="F65" s="73"/>
      <c r="G65" s="74"/>
    </row>
    <row r="66" spans="1:7" x14ac:dyDescent="0.25">
      <c r="A66" s="85" t="s">
        <v>314</v>
      </c>
      <c r="B66" s="72">
        <v>15300</v>
      </c>
      <c r="C66" s="73"/>
      <c r="D66" s="73"/>
      <c r="E66" s="73"/>
      <c r="F66" s="73"/>
      <c r="G66" s="74"/>
    </row>
    <row r="67" spans="1:7" x14ac:dyDescent="0.25">
      <c r="A67" s="85" t="s">
        <v>315</v>
      </c>
      <c r="B67" s="72">
        <v>61471</v>
      </c>
      <c r="C67" s="73"/>
      <c r="D67" s="73"/>
      <c r="E67" s="73"/>
      <c r="F67" s="73"/>
      <c r="G67" s="74"/>
    </row>
    <row r="68" spans="1:7" x14ac:dyDescent="0.25">
      <c r="A68" s="85" t="s">
        <v>316</v>
      </c>
      <c r="B68" s="72">
        <v>15510</v>
      </c>
      <c r="C68" s="73"/>
      <c r="D68" s="73"/>
      <c r="E68" s="73"/>
      <c r="F68" s="73"/>
      <c r="G68" s="74"/>
    </row>
    <row r="69" spans="1:7" x14ac:dyDescent="0.25">
      <c r="A69" s="75" t="s">
        <v>317</v>
      </c>
      <c r="B69" s="72">
        <v>15400</v>
      </c>
      <c r="C69" s="73">
        <v>3050</v>
      </c>
      <c r="D69" s="73">
        <v>3330</v>
      </c>
      <c r="E69" s="73">
        <v>3488</v>
      </c>
      <c r="F69" s="73">
        <v>3658</v>
      </c>
      <c r="G69" s="74">
        <v>3838</v>
      </c>
    </row>
    <row r="70" spans="1:7" x14ac:dyDescent="0.25">
      <c r="A70" s="75" t="s">
        <v>209</v>
      </c>
      <c r="B70" s="72"/>
      <c r="C70" s="73"/>
      <c r="D70" s="73"/>
      <c r="E70" s="73"/>
      <c r="F70" s="73"/>
      <c r="G70" s="74"/>
    </row>
    <row r="71" spans="1:7" x14ac:dyDescent="0.25">
      <c r="A71" s="75" t="s">
        <v>318</v>
      </c>
      <c r="B71" s="72">
        <v>15410</v>
      </c>
      <c r="C71" s="77">
        <f t="shared" ref="C71:G71" si="11">SUM(C73:C76)</f>
        <v>3050</v>
      </c>
      <c r="D71" s="77">
        <f t="shared" si="11"/>
        <v>3330</v>
      </c>
      <c r="E71" s="77">
        <f t="shared" si="11"/>
        <v>3488</v>
      </c>
      <c r="F71" s="77">
        <f t="shared" si="11"/>
        <v>3658</v>
      </c>
      <c r="G71" s="78">
        <f t="shared" si="11"/>
        <v>3838</v>
      </c>
    </row>
    <row r="72" spans="1:7" x14ac:dyDescent="0.25">
      <c r="A72" s="86" t="s">
        <v>319</v>
      </c>
      <c r="B72" s="72"/>
      <c r="C72" s="73"/>
      <c r="D72" s="73"/>
      <c r="E72" s="73"/>
      <c r="F72" s="73"/>
      <c r="G72" s="74"/>
    </row>
    <row r="73" spans="1:7" x14ac:dyDescent="0.25">
      <c r="A73" s="86" t="s">
        <v>320</v>
      </c>
      <c r="B73" s="72">
        <v>15411</v>
      </c>
      <c r="C73" s="73">
        <v>3023</v>
      </c>
      <c r="D73" s="73">
        <v>3189</v>
      </c>
      <c r="E73" s="73">
        <v>3444</v>
      </c>
      <c r="F73" s="73">
        <v>3616</v>
      </c>
      <c r="G73" s="74">
        <v>3797</v>
      </c>
    </row>
    <row r="74" spans="1:7" x14ac:dyDescent="0.25">
      <c r="A74" s="86" t="s">
        <v>321</v>
      </c>
      <c r="B74" s="72"/>
      <c r="C74" s="73">
        <v>15</v>
      </c>
      <c r="D74" s="73">
        <v>130</v>
      </c>
      <c r="E74" s="73">
        <v>30</v>
      </c>
      <c r="F74" s="73">
        <v>30</v>
      </c>
      <c r="G74" s="74">
        <v>30</v>
      </c>
    </row>
    <row r="75" spans="1:7" x14ac:dyDescent="0.25">
      <c r="A75" s="86" t="s">
        <v>322</v>
      </c>
      <c r="B75" s="72"/>
      <c r="C75" s="73"/>
      <c r="D75" s="73"/>
      <c r="E75" s="73"/>
      <c r="F75" s="73"/>
      <c r="G75" s="74"/>
    </row>
    <row r="76" spans="1:7" x14ac:dyDescent="0.25">
      <c r="A76" s="86" t="s">
        <v>323</v>
      </c>
      <c r="B76" s="72"/>
      <c r="C76" s="73">
        <v>12</v>
      </c>
      <c r="D76" s="73">
        <v>11</v>
      </c>
      <c r="E76" s="73">
        <v>14</v>
      </c>
      <c r="F76" s="73">
        <v>12</v>
      </c>
      <c r="G76" s="74">
        <v>11</v>
      </c>
    </row>
    <row r="77" spans="1:7" x14ac:dyDescent="0.25">
      <c r="A77" s="75" t="s">
        <v>324</v>
      </c>
      <c r="B77" s="72">
        <v>15420</v>
      </c>
      <c r="C77" s="73"/>
      <c r="D77" s="73"/>
      <c r="E77" s="73"/>
      <c r="F77" s="73"/>
      <c r="G77" s="74"/>
    </row>
    <row r="78" spans="1:7" x14ac:dyDescent="0.25">
      <c r="A78" s="75" t="s">
        <v>325</v>
      </c>
      <c r="B78" s="72">
        <v>15430</v>
      </c>
      <c r="C78" s="73"/>
      <c r="D78" s="73"/>
      <c r="E78" s="73"/>
      <c r="F78" s="73"/>
      <c r="G78" s="74"/>
    </row>
    <row r="79" spans="1:7" x14ac:dyDescent="0.25">
      <c r="A79" s="71" t="s">
        <v>99</v>
      </c>
      <c r="B79" s="59">
        <v>15000</v>
      </c>
      <c r="C79" s="77">
        <f t="shared" ref="C79:G79" si="12">C57+C65+C66+C69</f>
        <v>3499</v>
      </c>
      <c r="D79" s="77">
        <f t="shared" si="12"/>
        <v>3827</v>
      </c>
      <c r="E79" s="77">
        <f t="shared" si="12"/>
        <v>3981</v>
      </c>
      <c r="F79" s="77">
        <f t="shared" si="12"/>
        <v>4152</v>
      </c>
      <c r="G79" s="78">
        <f t="shared" si="12"/>
        <v>4325</v>
      </c>
    </row>
    <row r="80" spans="1:7" x14ac:dyDescent="0.25">
      <c r="A80" s="71" t="s">
        <v>326</v>
      </c>
      <c r="B80" s="72"/>
      <c r="C80" s="73"/>
      <c r="D80" s="73"/>
      <c r="E80" s="73"/>
      <c r="F80" s="73"/>
      <c r="G80" s="74"/>
    </row>
    <row r="81" spans="1:7" ht="30" x14ac:dyDescent="0.25">
      <c r="A81" s="75" t="s">
        <v>327</v>
      </c>
      <c r="B81" s="72">
        <v>16100</v>
      </c>
      <c r="C81" s="73"/>
      <c r="D81" s="73"/>
      <c r="E81" s="73"/>
      <c r="F81" s="73"/>
      <c r="G81" s="74"/>
    </row>
    <row r="82" spans="1:7" x14ac:dyDescent="0.25">
      <c r="A82" s="75" t="s">
        <v>328</v>
      </c>
      <c r="B82" s="72">
        <v>16110</v>
      </c>
      <c r="C82" s="73"/>
      <c r="D82" s="73"/>
      <c r="E82" s="73"/>
      <c r="F82" s="73"/>
      <c r="G82" s="74"/>
    </row>
    <row r="83" spans="1:7" ht="30" x14ac:dyDescent="0.25">
      <c r="A83" s="75" t="s">
        <v>329</v>
      </c>
      <c r="B83" s="72">
        <v>16200</v>
      </c>
      <c r="C83" s="73"/>
      <c r="D83" s="73"/>
      <c r="E83" s="73"/>
      <c r="F83" s="73"/>
      <c r="G83" s="74"/>
    </row>
    <row r="84" spans="1:7" x14ac:dyDescent="0.25">
      <c r="A84" s="75" t="s">
        <v>330</v>
      </c>
      <c r="B84" s="72">
        <v>16210</v>
      </c>
      <c r="C84" s="73"/>
      <c r="D84" s="73"/>
      <c r="E84" s="73"/>
      <c r="F84" s="73"/>
      <c r="G84" s="74"/>
    </row>
    <row r="85" spans="1:7" x14ac:dyDescent="0.25">
      <c r="A85" s="75" t="s">
        <v>331</v>
      </c>
      <c r="B85" s="72">
        <v>16300</v>
      </c>
      <c r="C85" s="73"/>
      <c r="D85" s="73"/>
      <c r="E85" s="73"/>
      <c r="F85" s="73"/>
      <c r="G85" s="74"/>
    </row>
    <row r="86" spans="1:7" x14ac:dyDescent="0.25">
      <c r="A86" s="75" t="s">
        <v>209</v>
      </c>
      <c r="B86" s="72"/>
      <c r="C86" s="73"/>
      <c r="D86" s="73"/>
      <c r="E86" s="73"/>
      <c r="F86" s="73"/>
      <c r="G86" s="74"/>
    </row>
    <row r="87" spans="1:7" x14ac:dyDescent="0.25">
      <c r="A87" s="75" t="s">
        <v>332</v>
      </c>
      <c r="B87" s="72">
        <v>16310</v>
      </c>
      <c r="C87" s="73"/>
      <c r="D87" s="73"/>
      <c r="E87" s="73"/>
      <c r="F87" s="73"/>
      <c r="G87" s="74"/>
    </row>
    <row r="88" spans="1:7" ht="30" x14ac:dyDescent="0.25">
      <c r="A88" s="75" t="s">
        <v>333</v>
      </c>
      <c r="B88" s="72">
        <v>16320</v>
      </c>
      <c r="C88" s="73"/>
      <c r="D88" s="73"/>
      <c r="E88" s="73"/>
      <c r="F88" s="73"/>
      <c r="G88" s="74"/>
    </row>
    <row r="89" spans="1:7" x14ac:dyDescent="0.25">
      <c r="A89" s="75" t="s">
        <v>334</v>
      </c>
      <c r="B89" s="72">
        <v>16330</v>
      </c>
      <c r="C89" s="73"/>
      <c r="D89" s="73"/>
      <c r="E89" s="73"/>
      <c r="F89" s="73"/>
      <c r="G89" s="74"/>
    </row>
    <row r="90" spans="1:7" x14ac:dyDescent="0.25">
      <c r="A90" s="71" t="s">
        <v>115</v>
      </c>
      <c r="B90" s="59">
        <v>16000</v>
      </c>
      <c r="C90" s="77">
        <f t="shared" ref="C90:G90" si="13">C81+C83+C85</f>
        <v>0</v>
      </c>
      <c r="D90" s="77">
        <f t="shared" si="13"/>
        <v>0</v>
      </c>
      <c r="E90" s="77">
        <f t="shared" si="13"/>
        <v>0</v>
      </c>
      <c r="F90" s="77">
        <f t="shared" si="13"/>
        <v>0</v>
      </c>
      <c r="G90" s="78">
        <f t="shared" si="13"/>
        <v>0</v>
      </c>
    </row>
    <row r="91" spans="1:7" x14ac:dyDescent="0.25">
      <c r="A91" s="71" t="s">
        <v>335</v>
      </c>
      <c r="B91" s="59">
        <v>19000</v>
      </c>
      <c r="C91" s="77">
        <f t="shared" ref="C91:G91" si="14">IF((C79+C90)&lt;(C35+C43),C35+C43-C79-C90,0)</f>
        <v>0</v>
      </c>
      <c r="D91" s="77">
        <f t="shared" si="14"/>
        <v>0</v>
      </c>
      <c r="E91" s="77">
        <f t="shared" si="14"/>
        <v>0</v>
      </c>
      <c r="F91" s="77">
        <f t="shared" si="14"/>
        <v>0</v>
      </c>
      <c r="G91" s="78">
        <f t="shared" si="14"/>
        <v>0</v>
      </c>
    </row>
    <row r="92" spans="1:7" x14ac:dyDescent="0.25">
      <c r="A92" s="71" t="s">
        <v>336</v>
      </c>
      <c r="B92" s="59">
        <v>17000</v>
      </c>
      <c r="C92" s="73"/>
      <c r="D92" s="73"/>
      <c r="E92" s="73"/>
      <c r="F92" s="73"/>
      <c r="G92" s="74"/>
    </row>
    <row r="93" spans="1:7" x14ac:dyDescent="0.25">
      <c r="A93" s="75" t="s">
        <v>337</v>
      </c>
      <c r="B93" s="87">
        <v>17100</v>
      </c>
      <c r="C93" s="73"/>
      <c r="D93" s="73"/>
      <c r="E93" s="73"/>
      <c r="F93" s="73"/>
      <c r="G93" s="74"/>
    </row>
    <row r="94" spans="1:7" x14ac:dyDescent="0.25">
      <c r="A94" s="71" t="s">
        <v>338</v>
      </c>
      <c r="B94" s="59">
        <v>18000</v>
      </c>
      <c r="C94" s="77">
        <f t="shared" ref="C94:G94" si="15">C79+C90+C92</f>
        <v>3499</v>
      </c>
      <c r="D94" s="77">
        <f t="shared" si="15"/>
        <v>3827</v>
      </c>
      <c r="E94" s="77">
        <f t="shared" si="15"/>
        <v>3981</v>
      </c>
      <c r="F94" s="77">
        <f t="shared" si="15"/>
        <v>4152</v>
      </c>
      <c r="G94" s="78">
        <f t="shared" si="15"/>
        <v>4325</v>
      </c>
    </row>
    <row r="95" spans="1:7" x14ac:dyDescent="0.25">
      <c r="A95" s="71" t="s">
        <v>339</v>
      </c>
      <c r="B95" s="59">
        <v>19100</v>
      </c>
      <c r="C95" s="77">
        <f t="shared" ref="C95:G95" si="16">IF(C94&lt;C47,C47-C94,0)</f>
        <v>0</v>
      </c>
      <c r="D95" s="77">
        <f t="shared" si="16"/>
        <v>0</v>
      </c>
      <c r="E95" s="77">
        <f t="shared" si="16"/>
        <v>0</v>
      </c>
      <c r="F95" s="77">
        <f t="shared" si="16"/>
        <v>0</v>
      </c>
      <c r="G95" s="78">
        <f t="shared" si="16"/>
        <v>0</v>
      </c>
    </row>
    <row r="96" spans="1:7" x14ac:dyDescent="0.25">
      <c r="A96" s="71" t="s">
        <v>340</v>
      </c>
      <c r="B96" s="59">
        <v>19200</v>
      </c>
      <c r="C96" s="83">
        <f t="shared" ref="C96:G96" si="17">IF(C47+C49+C50-C94&gt;0,C47+C49+C50-C94,0)</f>
        <v>0</v>
      </c>
      <c r="D96" s="83">
        <f t="shared" si="17"/>
        <v>0</v>
      </c>
      <c r="E96" s="83">
        <f t="shared" si="17"/>
        <v>0</v>
      </c>
      <c r="F96" s="83">
        <f t="shared" si="17"/>
        <v>0</v>
      </c>
      <c r="G96" s="84">
        <f t="shared" si="17"/>
        <v>0</v>
      </c>
    </row>
    <row r="97" spans="1:7" ht="15.75" thickBot="1" x14ac:dyDescent="0.3">
      <c r="A97" s="88" t="s">
        <v>341</v>
      </c>
      <c r="B97" s="63">
        <v>19500</v>
      </c>
      <c r="C97" s="89">
        <f t="shared" ref="C97:G97" si="18">IF((C94+C96)=C52,C94+C96,"Общи приходи=Общи разходи")</f>
        <v>3499</v>
      </c>
      <c r="D97" s="89">
        <f t="shared" si="18"/>
        <v>3827</v>
      </c>
      <c r="E97" s="89">
        <f t="shared" si="18"/>
        <v>3981</v>
      </c>
      <c r="F97" s="89">
        <f t="shared" si="18"/>
        <v>4152</v>
      </c>
      <c r="G97" s="90">
        <f t="shared" si="18"/>
        <v>4325</v>
      </c>
    </row>
    <row r="98" spans="1:7" x14ac:dyDescent="0.25">
      <c r="A98" s="55"/>
      <c r="B98" s="54"/>
      <c r="C98" s="55"/>
      <c r="D98" s="55"/>
      <c r="E98" s="55"/>
      <c r="F98" s="55"/>
      <c r="G98" s="55"/>
    </row>
    <row r="99" spans="1:7" x14ac:dyDescent="0.25">
      <c r="A99" s="91" t="s">
        <v>342</v>
      </c>
      <c r="B99" s="54"/>
      <c r="C99" s="55"/>
      <c r="D99" s="55"/>
      <c r="E99" s="55"/>
      <c r="F99" s="55"/>
      <c r="G99" s="55"/>
    </row>
  </sheetData>
  <mergeCells count="3">
    <mergeCell ref="C9:G9"/>
    <mergeCell ref="A4:G5"/>
    <mergeCell ref="A7:B7"/>
  </mergeCells>
  <pageMargins left="0.78740157480314965" right="0.19685039370078741" top="0.59055118110236227" bottom="0.59055118110236227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zoomScaleNormal="100" workbookViewId="0">
      <selection activeCell="M21" sqref="M21"/>
    </sheetView>
  </sheetViews>
  <sheetFormatPr defaultRowHeight="12.75" x14ac:dyDescent="0.2"/>
  <cols>
    <col min="1" max="1" width="47.85546875" style="2" customWidth="1"/>
    <col min="2" max="2" width="12.28515625" style="1" customWidth="1"/>
    <col min="3" max="3" width="10.7109375" style="2" customWidth="1"/>
    <col min="4" max="4" width="13.85546875" style="2" customWidth="1"/>
    <col min="5" max="7" width="12.140625" style="2" customWidth="1"/>
    <col min="8" max="255" width="9.140625" style="2"/>
    <col min="256" max="256" width="81.140625" style="2" customWidth="1"/>
    <col min="257" max="257" width="12.28515625" style="2" customWidth="1"/>
    <col min="258" max="259" width="12.140625" style="2" customWidth="1"/>
    <col min="260" max="260" width="14.42578125" style="2" customWidth="1"/>
    <col min="261" max="263" width="12.140625" style="2" customWidth="1"/>
    <col min="264" max="511" width="9.140625" style="2"/>
    <col min="512" max="512" width="81.140625" style="2" customWidth="1"/>
    <col min="513" max="513" width="12.28515625" style="2" customWidth="1"/>
    <col min="514" max="515" width="12.140625" style="2" customWidth="1"/>
    <col min="516" max="516" width="14.42578125" style="2" customWidth="1"/>
    <col min="517" max="519" width="12.140625" style="2" customWidth="1"/>
    <col min="520" max="767" width="9.140625" style="2"/>
    <col min="768" max="768" width="81.140625" style="2" customWidth="1"/>
    <col min="769" max="769" width="12.28515625" style="2" customWidth="1"/>
    <col min="770" max="771" width="12.140625" style="2" customWidth="1"/>
    <col min="772" max="772" width="14.42578125" style="2" customWidth="1"/>
    <col min="773" max="775" width="12.140625" style="2" customWidth="1"/>
    <col min="776" max="1023" width="9.140625" style="2"/>
    <col min="1024" max="1024" width="81.140625" style="2" customWidth="1"/>
    <col min="1025" max="1025" width="12.28515625" style="2" customWidth="1"/>
    <col min="1026" max="1027" width="12.140625" style="2" customWidth="1"/>
    <col min="1028" max="1028" width="14.42578125" style="2" customWidth="1"/>
    <col min="1029" max="1031" width="12.140625" style="2" customWidth="1"/>
    <col min="1032" max="1279" width="9.140625" style="2"/>
    <col min="1280" max="1280" width="81.140625" style="2" customWidth="1"/>
    <col min="1281" max="1281" width="12.28515625" style="2" customWidth="1"/>
    <col min="1282" max="1283" width="12.140625" style="2" customWidth="1"/>
    <col min="1284" max="1284" width="14.42578125" style="2" customWidth="1"/>
    <col min="1285" max="1287" width="12.140625" style="2" customWidth="1"/>
    <col min="1288" max="1535" width="9.140625" style="2"/>
    <col min="1536" max="1536" width="81.140625" style="2" customWidth="1"/>
    <col min="1537" max="1537" width="12.28515625" style="2" customWidth="1"/>
    <col min="1538" max="1539" width="12.140625" style="2" customWidth="1"/>
    <col min="1540" max="1540" width="14.42578125" style="2" customWidth="1"/>
    <col min="1541" max="1543" width="12.140625" style="2" customWidth="1"/>
    <col min="1544" max="1791" width="9.140625" style="2"/>
    <col min="1792" max="1792" width="81.140625" style="2" customWidth="1"/>
    <col min="1793" max="1793" width="12.28515625" style="2" customWidth="1"/>
    <col min="1794" max="1795" width="12.140625" style="2" customWidth="1"/>
    <col min="1796" max="1796" width="14.42578125" style="2" customWidth="1"/>
    <col min="1797" max="1799" width="12.140625" style="2" customWidth="1"/>
    <col min="1800" max="2047" width="9.140625" style="2"/>
    <col min="2048" max="2048" width="81.140625" style="2" customWidth="1"/>
    <col min="2049" max="2049" width="12.28515625" style="2" customWidth="1"/>
    <col min="2050" max="2051" width="12.140625" style="2" customWidth="1"/>
    <col min="2052" max="2052" width="14.42578125" style="2" customWidth="1"/>
    <col min="2053" max="2055" width="12.140625" style="2" customWidth="1"/>
    <col min="2056" max="2303" width="9.140625" style="2"/>
    <col min="2304" max="2304" width="81.140625" style="2" customWidth="1"/>
    <col min="2305" max="2305" width="12.28515625" style="2" customWidth="1"/>
    <col min="2306" max="2307" width="12.140625" style="2" customWidth="1"/>
    <col min="2308" max="2308" width="14.42578125" style="2" customWidth="1"/>
    <col min="2309" max="2311" width="12.140625" style="2" customWidth="1"/>
    <col min="2312" max="2559" width="9.140625" style="2"/>
    <col min="2560" max="2560" width="81.140625" style="2" customWidth="1"/>
    <col min="2561" max="2561" width="12.28515625" style="2" customWidth="1"/>
    <col min="2562" max="2563" width="12.140625" style="2" customWidth="1"/>
    <col min="2564" max="2564" width="14.42578125" style="2" customWidth="1"/>
    <col min="2565" max="2567" width="12.140625" style="2" customWidth="1"/>
    <col min="2568" max="2815" width="9.140625" style="2"/>
    <col min="2816" max="2816" width="81.140625" style="2" customWidth="1"/>
    <col min="2817" max="2817" width="12.28515625" style="2" customWidth="1"/>
    <col min="2818" max="2819" width="12.140625" style="2" customWidth="1"/>
    <col min="2820" max="2820" width="14.42578125" style="2" customWidth="1"/>
    <col min="2821" max="2823" width="12.140625" style="2" customWidth="1"/>
    <col min="2824" max="3071" width="9.140625" style="2"/>
    <col min="3072" max="3072" width="81.140625" style="2" customWidth="1"/>
    <col min="3073" max="3073" width="12.28515625" style="2" customWidth="1"/>
    <col min="3074" max="3075" width="12.140625" style="2" customWidth="1"/>
    <col min="3076" max="3076" width="14.42578125" style="2" customWidth="1"/>
    <col min="3077" max="3079" width="12.140625" style="2" customWidth="1"/>
    <col min="3080" max="3327" width="9.140625" style="2"/>
    <col min="3328" max="3328" width="81.140625" style="2" customWidth="1"/>
    <col min="3329" max="3329" width="12.28515625" style="2" customWidth="1"/>
    <col min="3330" max="3331" width="12.140625" style="2" customWidth="1"/>
    <col min="3332" max="3332" width="14.42578125" style="2" customWidth="1"/>
    <col min="3333" max="3335" width="12.140625" style="2" customWidth="1"/>
    <col min="3336" max="3583" width="9.140625" style="2"/>
    <col min="3584" max="3584" width="81.140625" style="2" customWidth="1"/>
    <col min="3585" max="3585" width="12.28515625" style="2" customWidth="1"/>
    <col min="3586" max="3587" width="12.140625" style="2" customWidth="1"/>
    <col min="3588" max="3588" width="14.42578125" style="2" customWidth="1"/>
    <col min="3589" max="3591" width="12.140625" style="2" customWidth="1"/>
    <col min="3592" max="3839" width="9.140625" style="2"/>
    <col min="3840" max="3840" width="81.140625" style="2" customWidth="1"/>
    <col min="3841" max="3841" width="12.28515625" style="2" customWidth="1"/>
    <col min="3842" max="3843" width="12.140625" style="2" customWidth="1"/>
    <col min="3844" max="3844" width="14.42578125" style="2" customWidth="1"/>
    <col min="3845" max="3847" width="12.140625" style="2" customWidth="1"/>
    <col min="3848" max="4095" width="9.140625" style="2"/>
    <col min="4096" max="4096" width="81.140625" style="2" customWidth="1"/>
    <col min="4097" max="4097" width="12.28515625" style="2" customWidth="1"/>
    <col min="4098" max="4099" width="12.140625" style="2" customWidth="1"/>
    <col min="4100" max="4100" width="14.42578125" style="2" customWidth="1"/>
    <col min="4101" max="4103" width="12.140625" style="2" customWidth="1"/>
    <col min="4104" max="4351" width="9.140625" style="2"/>
    <col min="4352" max="4352" width="81.140625" style="2" customWidth="1"/>
    <col min="4353" max="4353" width="12.28515625" style="2" customWidth="1"/>
    <col min="4354" max="4355" width="12.140625" style="2" customWidth="1"/>
    <col min="4356" max="4356" width="14.42578125" style="2" customWidth="1"/>
    <col min="4357" max="4359" width="12.140625" style="2" customWidth="1"/>
    <col min="4360" max="4607" width="9.140625" style="2"/>
    <col min="4608" max="4608" width="81.140625" style="2" customWidth="1"/>
    <col min="4609" max="4609" width="12.28515625" style="2" customWidth="1"/>
    <col min="4610" max="4611" width="12.140625" style="2" customWidth="1"/>
    <col min="4612" max="4612" width="14.42578125" style="2" customWidth="1"/>
    <col min="4613" max="4615" width="12.140625" style="2" customWidth="1"/>
    <col min="4616" max="4863" width="9.140625" style="2"/>
    <col min="4864" max="4864" width="81.140625" style="2" customWidth="1"/>
    <col min="4865" max="4865" width="12.28515625" style="2" customWidth="1"/>
    <col min="4866" max="4867" width="12.140625" style="2" customWidth="1"/>
    <col min="4868" max="4868" width="14.42578125" style="2" customWidth="1"/>
    <col min="4869" max="4871" width="12.140625" style="2" customWidth="1"/>
    <col min="4872" max="5119" width="9.140625" style="2"/>
    <col min="5120" max="5120" width="81.140625" style="2" customWidth="1"/>
    <col min="5121" max="5121" width="12.28515625" style="2" customWidth="1"/>
    <col min="5122" max="5123" width="12.140625" style="2" customWidth="1"/>
    <col min="5124" max="5124" width="14.42578125" style="2" customWidth="1"/>
    <col min="5125" max="5127" width="12.140625" style="2" customWidth="1"/>
    <col min="5128" max="5375" width="9.140625" style="2"/>
    <col min="5376" max="5376" width="81.140625" style="2" customWidth="1"/>
    <col min="5377" max="5377" width="12.28515625" style="2" customWidth="1"/>
    <col min="5378" max="5379" width="12.140625" style="2" customWidth="1"/>
    <col min="5380" max="5380" width="14.42578125" style="2" customWidth="1"/>
    <col min="5381" max="5383" width="12.140625" style="2" customWidth="1"/>
    <col min="5384" max="5631" width="9.140625" style="2"/>
    <col min="5632" max="5632" width="81.140625" style="2" customWidth="1"/>
    <col min="5633" max="5633" width="12.28515625" style="2" customWidth="1"/>
    <col min="5634" max="5635" width="12.140625" style="2" customWidth="1"/>
    <col min="5636" max="5636" width="14.42578125" style="2" customWidth="1"/>
    <col min="5637" max="5639" width="12.140625" style="2" customWidth="1"/>
    <col min="5640" max="5887" width="9.140625" style="2"/>
    <col min="5888" max="5888" width="81.140625" style="2" customWidth="1"/>
    <col min="5889" max="5889" width="12.28515625" style="2" customWidth="1"/>
    <col min="5890" max="5891" width="12.140625" style="2" customWidth="1"/>
    <col min="5892" max="5892" width="14.42578125" style="2" customWidth="1"/>
    <col min="5893" max="5895" width="12.140625" style="2" customWidth="1"/>
    <col min="5896" max="6143" width="9.140625" style="2"/>
    <col min="6144" max="6144" width="81.140625" style="2" customWidth="1"/>
    <col min="6145" max="6145" width="12.28515625" style="2" customWidth="1"/>
    <col min="6146" max="6147" width="12.140625" style="2" customWidth="1"/>
    <col min="6148" max="6148" width="14.42578125" style="2" customWidth="1"/>
    <col min="6149" max="6151" width="12.140625" style="2" customWidth="1"/>
    <col min="6152" max="6399" width="9.140625" style="2"/>
    <col min="6400" max="6400" width="81.140625" style="2" customWidth="1"/>
    <col min="6401" max="6401" width="12.28515625" style="2" customWidth="1"/>
    <col min="6402" max="6403" width="12.140625" style="2" customWidth="1"/>
    <col min="6404" max="6404" width="14.42578125" style="2" customWidth="1"/>
    <col min="6405" max="6407" width="12.140625" style="2" customWidth="1"/>
    <col min="6408" max="6655" width="9.140625" style="2"/>
    <col min="6656" max="6656" width="81.140625" style="2" customWidth="1"/>
    <col min="6657" max="6657" width="12.28515625" style="2" customWidth="1"/>
    <col min="6658" max="6659" width="12.140625" style="2" customWidth="1"/>
    <col min="6660" max="6660" width="14.42578125" style="2" customWidth="1"/>
    <col min="6661" max="6663" width="12.140625" style="2" customWidth="1"/>
    <col min="6664" max="6911" width="9.140625" style="2"/>
    <col min="6912" max="6912" width="81.140625" style="2" customWidth="1"/>
    <col min="6913" max="6913" width="12.28515625" style="2" customWidth="1"/>
    <col min="6914" max="6915" width="12.140625" style="2" customWidth="1"/>
    <col min="6916" max="6916" width="14.42578125" style="2" customWidth="1"/>
    <col min="6917" max="6919" width="12.140625" style="2" customWidth="1"/>
    <col min="6920" max="7167" width="9.140625" style="2"/>
    <col min="7168" max="7168" width="81.140625" style="2" customWidth="1"/>
    <col min="7169" max="7169" width="12.28515625" style="2" customWidth="1"/>
    <col min="7170" max="7171" width="12.140625" style="2" customWidth="1"/>
    <col min="7172" max="7172" width="14.42578125" style="2" customWidth="1"/>
    <col min="7173" max="7175" width="12.140625" style="2" customWidth="1"/>
    <col min="7176" max="7423" width="9.140625" style="2"/>
    <col min="7424" max="7424" width="81.140625" style="2" customWidth="1"/>
    <col min="7425" max="7425" width="12.28515625" style="2" customWidth="1"/>
    <col min="7426" max="7427" width="12.140625" style="2" customWidth="1"/>
    <col min="7428" max="7428" width="14.42578125" style="2" customWidth="1"/>
    <col min="7429" max="7431" width="12.140625" style="2" customWidth="1"/>
    <col min="7432" max="7679" width="9.140625" style="2"/>
    <col min="7680" max="7680" width="81.140625" style="2" customWidth="1"/>
    <col min="7681" max="7681" width="12.28515625" style="2" customWidth="1"/>
    <col min="7682" max="7683" width="12.140625" style="2" customWidth="1"/>
    <col min="7684" max="7684" width="14.42578125" style="2" customWidth="1"/>
    <col min="7685" max="7687" width="12.140625" style="2" customWidth="1"/>
    <col min="7688" max="7935" width="9.140625" style="2"/>
    <col min="7936" max="7936" width="81.140625" style="2" customWidth="1"/>
    <col min="7937" max="7937" width="12.28515625" style="2" customWidth="1"/>
    <col min="7938" max="7939" width="12.140625" style="2" customWidth="1"/>
    <col min="7940" max="7940" width="14.42578125" style="2" customWidth="1"/>
    <col min="7941" max="7943" width="12.140625" style="2" customWidth="1"/>
    <col min="7944" max="8191" width="9.140625" style="2"/>
    <col min="8192" max="8192" width="81.140625" style="2" customWidth="1"/>
    <col min="8193" max="8193" width="12.28515625" style="2" customWidth="1"/>
    <col min="8194" max="8195" width="12.140625" style="2" customWidth="1"/>
    <col min="8196" max="8196" width="14.42578125" style="2" customWidth="1"/>
    <col min="8197" max="8199" width="12.140625" style="2" customWidth="1"/>
    <col min="8200" max="8447" width="9.140625" style="2"/>
    <col min="8448" max="8448" width="81.140625" style="2" customWidth="1"/>
    <col min="8449" max="8449" width="12.28515625" style="2" customWidth="1"/>
    <col min="8450" max="8451" width="12.140625" style="2" customWidth="1"/>
    <col min="8452" max="8452" width="14.42578125" style="2" customWidth="1"/>
    <col min="8453" max="8455" width="12.140625" style="2" customWidth="1"/>
    <col min="8456" max="8703" width="9.140625" style="2"/>
    <col min="8704" max="8704" width="81.140625" style="2" customWidth="1"/>
    <col min="8705" max="8705" width="12.28515625" style="2" customWidth="1"/>
    <col min="8706" max="8707" width="12.140625" style="2" customWidth="1"/>
    <col min="8708" max="8708" width="14.42578125" style="2" customWidth="1"/>
    <col min="8709" max="8711" width="12.140625" style="2" customWidth="1"/>
    <col min="8712" max="8959" width="9.140625" style="2"/>
    <col min="8960" max="8960" width="81.140625" style="2" customWidth="1"/>
    <col min="8961" max="8961" width="12.28515625" style="2" customWidth="1"/>
    <col min="8962" max="8963" width="12.140625" style="2" customWidth="1"/>
    <col min="8964" max="8964" width="14.42578125" style="2" customWidth="1"/>
    <col min="8965" max="8967" width="12.140625" style="2" customWidth="1"/>
    <col min="8968" max="9215" width="9.140625" style="2"/>
    <col min="9216" max="9216" width="81.140625" style="2" customWidth="1"/>
    <col min="9217" max="9217" width="12.28515625" style="2" customWidth="1"/>
    <col min="9218" max="9219" width="12.140625" style="2" customWidth="1"/>
    <col min="9220" max="9220" width="14.42578125" style="2" customWidth="1"/>
    <col min="9221" max="9223" width="12.140625" style="2" customWidth="1"/>
    <col min="9224" max="9471" width="9.140625" style="2"/>
    <col min="9472" max="9472" width="81.140625" style="2" customWidth="1"/>
    <col min="9473" max="9473" width="12.28515625" style="2" customWidth="1"/>
    <col min="9474" max="9475" width="12.140625" style="2" customWidth="1"/>
    <col min="9476" max="9476" width="14.42578125" style="2" customWidth="1"/>
    <col min="9477" max="9479" width="12.140625" style="2" customWidth="1"/>
    <col min="9480" max="9727" width="9.140625" style="2"/>
    <col min="9728" max="9728" width="81.140625" style="2" customWidth="1"/>
    <col min="9729" max="9729" width="12.28515625" style="2" customWidth="1"/>
    <col min="9730" max="9731" width="12.140625" style="2" customWidth="1"/>
    <col min="9732" max="9732" width="14.42578125" style="2" customWidth="1"/>
    <col min="9733" max="9735" width="12.140625" style="2" customWidth="1"/>
    <col min="9736" max="9983" width="9.140625" style="2"/>
    <col min="9984" max="9984" width="81.140625" style="2" customWidth="1"/>
    <col min="9985" max="9985" width="12.28515625" style="2" customWidth="1"/>
    <col min="9986" max="9987" width="12.140625" style="2" customWidth="1"/>
    <col min="9988" max="9988" width="14.42578125" style="2" customWidth="1"/>
    <col min="9989" max="9991" width="12.140625" style="2" customWidth="1"/>
    <col min="9992" max="10239" width="9.140625" style="2"/>
    <col min="10240" max="10240" width="81.140625" style="2" customWidth="1"/>
    <col min="10241" max="10241" width="12.28515625" style="2" customWidth="1"/>
    <col min="10242" max="10243" width="12.140625" style="2" customWidth="1"/>
    <col min="10244" max="10244" width="14.42578125" style="2" customWidth="1"/>
    <col min="10245" max="10247" width="12.140625" style="2" customWidth="1"/>
    <col min="10248" max="10495" width="9.140625" style="2"/>
    <col min="10496" max="10496" width="81.140625" style="2" customWidth="1"/>
    <col min="10497" max="10497" width="12.28515625" style="2" customWidth="1"/>
    <col min="10498" max="10499" width="12.140625" style="2" customWidth="1"/>
    <col min="10500" max="10500" width="14.42578125" style="2" customWidth="1"/>
    <col min="10501" max="10503" width="12.140625" style="2" customWidth="1"/>
    <col min="10504" max="10751" width="9.140625" style="2"/>
    <col min="10752" max="10752" width="81.140625" style="2" customWidth="1"/>
    <col min="10753" max="10753" width="12.28515625" style="2" customWidth="1"/>
    <col min="10754" max="10755" width="12.140625" style="2" customWidth="1"/>
    <col min="10756" max="10756" width="14.42578125" style="2" customWidth="1"/>
    <col min="10757" max="10759" width="12.140625" style="2" customWidth="1"/>
    <col min="10760" max="11007" width="9.140625" style="2"/>
    <col min="11008" max="11008" width="81.140625" style="2" customWidth="1"/>
    <col min="11009" max="11009" width="12.28515625" style="2" customWidth="1"/>
    <col min="11010" max="11011" width="12.140625" style="2" customWidth="1"/>
    <col min="11012" max="11012" width="14.42578125" style="2" customWidth="1"/>
    <col min="11013" max="11015" width="12.140625" style="2" customWidth="1"/>
    <col min="11016" max="11263" width="9.140625" style="2"/>
    <col min="11264" max="11264" width="81.140625" style="2" customWidth="1"/>
    <col min="11265" max="11265" width="12.28515625" style="2" customWidth="1"/>
    <col min="11266" max="11267" width="12.140625" style="2" customWidth="1"/>
    <col min="11268" max="11268" width="14.42578125" style="2" customWidth="1"/>
    <col min="11269" max="11271" width="12.140625" style="2" customWidth="1"/>
    <col min="11272" max="11519" width="9.140625" style="2"/>
    <col min="11520" max="11520" width="81.140625" style="2" customWidth="1"/>
    <col min="11521" max="11521" width="12.28515625" style="2" customWidth="1"/>
    <col min="11522" max="11523" width="12.140625" style="2" customWidth="1"/>
    <col min="11524" max="11524" width="14.42578125" style="2" customWidth="1"/>
    <col min="11525" max="11527" width="12.140625" style="2" customWidth="1"/>
    <col min="11528" max="11775" width="9.140625" style="2"/>
    <col min="11776" max="11776" width="81.140625" style="2" customWidth="1"/>
    <col min="11777" max="11777" width="12.28515625" style="2" customWidth="1"/>
    <col min="11778" max="11779" width="12.140625" style="2" customWidth="1"/>
    <col min="11780" max="11780" width="14.42578125" style="2" customWidth="1"/>
    <col min="11781" max="11783" width="12.140625" style="2" customWidth="1"/>
    <col min="11784" max="12031" width="9.140625" style="2"/>
    <col min="12032" max="12032" width="81.140625" style="2" customWidth="1"/>
    <col min="12033" max="12033" width="12.28515625" style="2" customWidth="1"/>
    <col min="12034" max="12035" width="12.140625" style="2" customWidth="1"/>
    <col min="12036" max="12036" width="14.42578125" style="2" customWidth="1"/>
    <col min="12037" max="12039" width="12.140625" style="2" customWidth="1"/>
    <col min="12040" max="12287" width="9.140625" style="2"/>
    <col min="12288" max="12288" width="81.140625" style="2" customWidth="1"/>
    <col min="12289" max="12289" width="12.28515625" style="2" customWidth="1"/>
    <col min="12290" max="12291" width="12.140625" style="2" customWidth="1"/>
    <col min="12292" max="12292" width="14.42578125" style="2" customWidth="1"/>
    <col min="12293" max="12295" width="12.140625" style="2" customWidth="1"/>
    <col min="12296" max="12543" width="9.140625" style="2"/>
    <col min="12544" max="12544" width="81.140625" style="2" customWidth="1"/>
    <col min="12545" max="12545" width="12.28515625" style="2" customWidth="1"/>
    <col min="12546" max="12547" width="12.140625" style="2" customWidth="1"/>
    <col min="12548" max="12548" width="14.42578125" style="2" customWidth="1"/>
    <col min="12549" max="12551" width="12.140625" style="2" customWidth="1"/>
    <col min="12552" max="12799" width="9.140625" style="2"/>
    <col min="12800" max="12800" width="81.140625" style="2" customWidth="1"/>
    <col min="12801" max="12801" width="12.28515625" style="2" customWidth="1"/>
    <col min="12802" max="12803" width="12.140625" style="2" customWidth="1"/>
    <col min="12804" max="12804" width="14.42578125" style="2" customWidth="1"/>
    <col min="12805" max="12807" width="12.140625" style="2" customWidth="1"/>
    <col min="12808" max="13055" width="9.140625" style="2"/>
    <col min="13056" max="13056" width="81.140625" style="2" customWidth="1"/>
    <col min="13057" max="13057" width="12.28515625" style="2" customWidth="1"/>
    <col min="13058" max="13059" width="12.140625" style="2" customWidth="1"/>
    <col min="13060" max="13060" width="14.42578125" style="2" customWidth="1"/>
    <col min="13061" max="13063" width="12.140625" style="2" customWidth="1"/>
    <col min="13064" max="13311" width="9.140625" style="2"/>
    <col min="13312" max="13312" width="81.140625" style="2" customWidth="1"/>
    <col min="13313" max="13313" width="12.28515625" style="2" customWidth="1"/>
    <col min="13314" max="13315" width="12.140625" style="2" customWidth="1"/>
    <col min="13316" max="13316" width="14.42578125" style="2" customWidth="1"/>
    <col min="13317" max="13319" width="12.140625" style="2" customWidth="1"/>
    <col min="13320" max="13567" width="9.140625" style="2"/>
    <col min="13568" max="13568" width="81.140625" style="2" customWidth="1"/>
    <col min="13569" max="13569" width="12.28515625" style="2" customWidth="1"/>
    <col min="13570" max="13571" width="12.140625" style="2" customWidth="1"/>
    <col min="13572" max="13572" width="14.42578125" style="2" customWidth="1"/>
    <col min="13573" max="13575" width="12.140625" style="2" customWidth="1"/>
    <col min="13576" max="13823" width="9.140625" style="2"/>
    <col min="13824" max="13824" width="81.140625" style="2" customWidth="1"/>
    <col min="13825" max="13825" width="12.28515625" style="2" customWidth="1"/>
    <col min="13826" max="13827" width="12.140625" style="2" customWidth="1"/>
    <col min="13828" max="13828" width="14.42578125" style="2" customWidth="1"/>
    <col min="13829" max="13831" width="12.140625" style="2" customWidth="1"/>
    <col min="13832" max="14079" width="9.140625" style="2"/>
    <col min="14080" max="14080" width="81.140625" style="2" customWidth="1"/>
    <col min="14081" max="14081" width="12.28515625" style="2" customWidth="1"/>
    <col min="14082" max="14083" width="12.140625" style="2" customWidth="1"/>
    <col min="14084" max="14084" width="14.42578125" style="2" customWidth="1"/>
    <col min="14085" max="14087" width="12.140625" style="2" customWidth="1"/>
    <col min="14088" max="14335" width="9.140625" style="2"/>
    <col min="14336" max="14336" width="81.140625" style="2" customWidth="1"/>
    <col min="14337" max="14337" width="12.28515625" style="2" customWidth="1"/>
    <col min="14338" max="14339" width="12.140625" style="2" customWidth="1"/>
    <col min="14340" max="14340" width="14.42578125" style="2" customWidth="1"/>
    <col min="14341" max="14343" width="12.140625" style="2" customWidth="1"/>
    <col min="14344" max="14591" width="9.140625" style="2"/>
    <col min="14592" max="14592" width="81.140625" style="2" customWidth="1"/>
    <col min="14593" max="14593" width="12.28515625" style="2" customWidth="1"/>
    <col min="14594" max="14595" width="12.140625" style="2" customWidth="1"/>
    <col min="14596" max="14596" width="14.42578125" style="2" customWidth="1"/>
    <col min="14597" max="14599" width="12.140625" style="2" customWidth="1"/>
    <col min="14600" max="14847" width="9.140625" style="2"/>
    <col min="14848" max="14848" width="81.140625" style="2" customWidth="1"/>
    <col min="14849" max="14849" width="12.28515625" style="2" customWidth="1"/>
    <col min="14850" max="14851" width="12.140625" style="2" customWidth="1"/>
    <col min="14852" max="14852" width="14.42578125" style="2" customWidth="1"/>
    <col min="14853" max="14855" width="12.140625" style="2" customWidth="1"/>
    <col min="14856" max="15103" width="9.140625" style="2"/>
    <col min="15104" max="15104" width="81.140625" style="2" customWidth="1"/>
    <col min="15105" max="15105" width="12.28515625" style="2" customWidth="1"/>
    <col min="15106" max="15107" width="12.140625" style="2" customWidth="1"/>
    <col min="15108" max="15108" width="14.42578125" style="2" customWidth="1"/>
    <col min="15109" max="15111" width="12.140625" style="2" customWidth="1"/>
    <col min="15112" max="15359" width="9.140625" style="2"/>
    <col min="15360" max="15360" width="81.140625" style="2" customWidth="1"/>
    <col min="15361" max="15361" width="12.28515625" style="2" customWidth="1"/>
    <col min="15362" max="15363" width="12.140625" style="2" customWidth="1"/>
    <col min="15364" max="15364" width="14.42578125" style="2" customWidth="1"/>
    <col min="15365" max="15367" width="12.140625" style="2" customWidth="1"/>
    <col min="15368" max="15615" width="9.140625" style="2"/>
    <col min="15616" max="15616" width="81.140625" style="2" customWidth="1"/>
    <col min="15617" max="15617" width="12.28515625" style="2" customWidth="1"/>
    <col min="15618" max="15619" width="12.140625" style="2" customWidth="1"/>
    <col min="15620" max="15620" width="14.42578125" style="2" customWidth="1"/>
    <col min="15621" max="15623" width="12.140625" style="2" customWidth="1"/>
    <col min="15624" max="15871" width="9.140625" style="2"/>
    <col min="15872" max="15872" width="81.140625" style="2" customWidth="1"/>
    <col min="15873" max="15873" width="12.28515625" style="2" customWidth="1"/>
    <col min="15874" max="15875" width="12.140625" style="2" customWidth="1"/>
    <col min="15876" max="15876" width="14.42578125" style="2" customWidth="1"/>
    <col min="15877" max="15879" width="12.140625" style="2" customWidth="1"/>
    <col min="15880" max="16127" width="9.140625" style="2"/>
    <col min="16128" max="16128" width="81.140625" style="2" customWidth="1"/>
    <col min="16129" max="16129" width="12.28515625" style="2" customWidth="1"/>
    <col min="16130" max="16131" width="12.140625" style="2" customWidth="1"/>
    <col min="16132" max="16132" width="14.42578125" style="2" customWidth="1"/>
    <col min="16133" max="16135" width="12.140625" style="2" customWidth="1"/>
    <col min="16136" max="16384" width="9.140625" style="2"/>
  </cols>
  <sheetData>
    <row r="1" spans="1:7" ht="15.75" x14ac:dyDescent="0.25">
      <c r="A1" s="51" t="s">
        <v>395</v>
      </c>
      <c r="B1" s="2"/>
    </row>
    <row r="2" spans="1:7" x14ac:dyDescent="0.2">
      <c r="A2" s="187"/>
    </row>
    <row r="3" spans="1:7" ht="25.5" customHeight="1" x14ac:dyDescent="0.2">
      <c r="A3" s="209" t="s">
        <v>0</v>
      </c>
      <c r="B3" s="209"/>
      <c r="C3" s="209"/>
      <c r="D3" s="209"/>
      <c r="E3" s="209"/>
      <c r="F3" s="209"/>
      <c r="G3" s="209"/>
    </row>
    <row r="4" spans="1:7" x14ac:dyDescent="0.2">
      <c r="A4" s="53"/>
    </row>
    <row r="5" spans="1:7" x14ac:dyDescent="0.2">
      <c r="A5" s="224" t="s">
        <v>1</v>
      </c>
      <c r="B5" s="225"/>
      <c r="C5" s="225"/>
      <c r="D5" s="225"/>
      <c r="E5" s="225"/>
      <c r="F5" s="225"/>
      <c r="G5" s="225"/>
    </row>
    <row r="6" spans="1:7" ht="13.5" thickBot="1" x14ac:dyDescent="0.25">
      <c r="G6" s="3" t="s">
        <v>2</v>
      </c>
    </row>
    <row r="7" spans="1:7" x14ac:dyDescent="0.2">
      <c r="A7" s="211" t="s">
        <v>3</v>
      </c>
      <c r="B7" s="212"/>
      <c r="C7" s="213"/>
      <c r="D7" s="213"/>
      <c r="E7" s="214"/>
      <c r="F7" s="214"/>
      <c r="G7" s="215"/>
    </row>
    <row r="8" spans="1:7" ht="38.25" x14ac:dyDescent="0.2">
      <c r="A8" s="4" t="s">
        <v>4</v>
      </c>
      <c r="B8" s="5" t="s">
        <v>5</v>
      </c>
      <c r="C8" s="6" t="s">
        <v>6</v>
      </c>
      <c r="D8" s="7" t="s">
        <v>7</v>
      </c>
      <c r="E8" s="7" t="s">
        <v>8</v>
      </c>
      <c r="F8" s="7" t="s">
        <v>8</v>
      </c>
      <c r="G8" s="8" t="s">
        <v>8</v>
      </c>
    </row>
    <row r="9" spans="1:7" ht="13.5" thickBot="1" x14ac:dyDescent="0.25">
      <c r="A9" s="9"/>
      <c r="B9" s="10"/>
      <c r="C9" s="47" t="s">
        <v>9</v>
      </c>
      <c r="D9" s="47" t="s">
        <v>10</v>
      </c>
      <c r="E9" s="47" t="s">
        <v>11</v>
      </c>
      <c r="F9" s="47" t="s">
        <v>12</v>
      </c>
      <c r="G9" s="48" t="s">
        <v>13</v>
      </c>
    </row>
    <row r="10" spans="1:7" ht="13.5" thickBot="1" x14ac:dyDescent="0.25">
      <c r="A10" s="11" t="s">
        <v>14</v>
      </c>
      <c r="B10" s="12" t="s">
        <v>15</v>
      </c>
      <c r="C10" s="13">
        <v>2</v>
      </c>
      <c r="D10" s="13">
        <v>3</v>
      </c>
      <c r="E10" s="13">
        <v>4</v>
      </c>
      <c r="F10" s="13">
        <v>5</v>
      </c>
      <c r="G10" s="14">
        <v>6</v>
      </c>
    </row>
    <row r="11" spans="1:7" x14ac:dyDescent="0.2">
      <c r="A11" s="15" t="s">
        <v>16</v>
      </c>
      <c r="B11" s="188" t="s">
        <v>17</v>
      </c>
      <c r="C11" s="17"/>
      <c r="D11" s="17"/>
      <c r="E11" s="17"/>
      <c r="F11" s="17"/>
      <c r="G11" s="18"/>
    </row>
    <row r="12" spans="1:7" x14ac:dyDescent="0.2">
      <c r="A12" s="19" t="s">
        <v>18</v>
      </c>
      <c r="B12" s="189"/>
      <c r="C12" s="21"/>
      <c r="D12" s="21"/>
      <c r="E12" s="21"/>
      <c r="F12" s="21"/>
      <c r="G12" s="22"/>
    </row>
    <row r="13" spans="1:7" x14ac:dyDescent="0.2">
      <c r="A13" s="19" t="s">
        <v>19</v>
      </c>
      <c r="B13" s="189"/>
      <c r="C13" s="21"/>
      <c r="D13" s="21"/>
      <c r="E13" s="21"/>
      <c r="F13" s="21"/>
      <c r="G13" s="22"/>
    </row>
    <row r="14" spans="1:7" x14ac:dyDescent="0.2">
      <c r="A14" s="23" t="s">
        <v>20</v>
      </c>
      <c r="B14" s="189" t="s">
        <v>21</v>
      </c>
      <c r="C14" s="21"/>
      <c r="D14" s="21"/>
      <c r="E14" s="21"/>
      <c r="F14" s="21"/>
      <c r="G14" s="22"/>
    </row>
    <row r="15" spans="1:7" ht="25.5" x14ac:dyDescent="0.2">
      <c r="A15" s="23" t="s">
        <v>22</v>
      </c>
      <c r="B15" s="189" t="s">
        <v>23</v>
      </c>
      <c r="C15" s="21">
        <v>2</v>
      </c>
      <c r="D15" s="21">
        <v>1</v>
      </c>
      <c r="E15" s="21">
        <v>2</v>
      </c>
      <c r="F15" s="21">
        <v>1</v>
      </c>
      <c r="G15" s="22">
        <v>2</v>
      </c>
    </row>
    <row r="16" spans="1:7" x14ac:dyDescent="0.2">
      <c r="A16" s="23" t="s">
        <v>24</v>
      </c>
      <c r="B16" s="189"/>
      <c r="C16" s="21"/>
      <c r="D16" s="21"/>
      <c r="E16" s="21"/>
      <c r="F16" s="21"/>
      <c r="G16" s="22"/>
    </row>
    <row r="17" spans="1:7" x14ac:dyDescent="0.2">
      <c r="A17" s="24" t="s">
        <v>25</v>
      </c>
      <c r="B17" s="189" t="s">
        <v>26</v>
      </c>
      <c r="C17" s="21"/>
      <c r="D17" s="21"/>
      <c r="E17" s="21"/>
      <c r="F17" s="21"/>
      <c r="G17" s="22"/>
    </row>
    <row r="18" spans="1:7" x14ac:dyDescent="0.2">
      <c r="A18" s="24" t="s">
        <v>27</v>
      </c>
      <c r="B18" s="189" t="s">
        <v>28</v>
      </c>
      <c r="C18" s="21"/>
      <c r="D18" s="21"/>
      <c r="E18" s="21"/>
      <c r="F18" s="21"/>
      <c r="G18" s="22"/>
    </row>
    <row r="19" spans="1:7" x14ac:dyDescent="0.2">
      <c r="A19" s="24" t="s">
        <v>29</v>
      </c>
      <c r="B19" s="189" t="s">
        <v>30</v>
      </c>
      <c r="C19" s="21"/>
      <c r="D19" s="21"/>
      <c r="E19" s="21"/>
      <c r="F19" s="21"/>
      <c r="G19" s="22"/>
    </row>
    <row r="20" spans="1:7" x14ac:dyDescent="0.2">
      <c r="A20" s="24" t="s">
        <v>31</v>
      </c>
      <c r="B20" s="189" t="s">
        <v>32</v>
      </c>
      <c r="C20" s="21"/>
      <c r="D20" s="21"/>
      <c r="E20" s="21"/>
      <c r="F20" s="21"/>
      <c r="G20" s="22"/>
    </row>
    <row r="21" spans="1:7" x14ac:dyDescent="0.2">
      <c r="A21" s="23" t="s">
        <v>33</v>
      </c>
      <c r="B21" s="189" t="s">
        <v>34</v>
      </c>
      <c r="C21" s="21"/>
      <c r="D21" s="21"/>
      <c r="E21" s="21"/>
      <c r="F21" s="21"/>
      <c r="G21" s="22"/>
    </row>
    <row r="22" spans="1:7" ht="25.5" x14ac:dyDescent="0.2">
      <c r="A22" s="23" t="s">
        <v>35</v>
      </c>
      <c r="B22" s="189" t="s">
        <v>36</v>
      </c>
      <c r="C22" s="25"/>
      <c r="D22" s="21"/>
      <c r="E22" s="21"/>
      <c r="F22" s="21"/>
      <c r="G22" s="22"/>
    </row>
    <row r="23" spans="1:7" x14ac:dyDescent="0.2">
      <c r="A23" s="23" t="s">
        <v>37</v>
      </c>
      <c r="B23" s="189" t="s">
        <v>38</v>
      </c>
      <c r="C23" s="21"/>
      <c r="D23" s="21"/>
      <c r="E23" s="21"/>
      <c r="F23" s="21"/>
      <c r="G23" s="22"/>
    </row>
    <row r="24" spans="1:7" s="3" customFormat="1" x14ac:dyDescent="0.2">
      <c r="A24" s="19" t="s">
        <v>39</v>
      </c>
      <c r="B24" s="190" t="s">
        <v>40</v>
      </c>
      <c r="C24" s="26">
        <f t="shared" ref="C24:G24" si="0">C14+C15+C21+C22</f>
        <v>2</v>
      </c>
      <c r="D24" s="26">
        <f t="shared" si="0"/>
        <v>1</v>
      </c>
      <c r="E24" s="26">
        <f t="shared" si="0"/>
        <v>2</v>
      </c>
      <c r="F24" s="26">
        <f t="shared" si="0"/>
        <v>1</v>
      </c>
      <c r="G24" s="27">
        <f t="shared" si="0"/>
        <v>2</v>
      </c>
    </row>
    <row r="25" spans="1:7" x14ac:dyDescent="0.2">
      <c r="A25" s="19" t="s">
        <v>41</v>
      </c>
      <c r="B25" s="189"/>
      <c r="C25" s="21"/>
      <c r="D25" s="21"/>
      <c r="E25" s="21"/>
      <c r="F25" s="21"/>
      <c r="G25" s="22"/>
    </row>
    <row r="26" spans="1:7" s="3" customFormat="1" x14ac:dyDescent="0.2">
      <c r="A26" s="19" t="s">
        <v>42</v>
      </c>
      <c r="B26" s="190" t="s">
        <v>43</v>
      </c>
      <c r="C26" s="26">
        <f t="shared" ref="C26:G26" si="1">C27+C28</f>
        <v>0</v>
      </c>
      <c r="D26" s="26">
        <f t="shared" si="1"/>
        <v>0</v>
      </c>
      <c r="E26" s="26">
        <f t="shared" si="1"/>
        <v>0</v>
      </c>
      <c r="F26" s="26">
        <f t="shared" si="1"/>
        <v>0</v>
      </c>
      <c r="G26" s="27">
        <f t="shared" si="1"/>
        <v>0</v>
      </c>
    </row>
    <row r="27" spans="1:7" x14ac:dyDescent="0.2">
      <c r="A27" s="23" t="s">
        <v>44</v>
      </c>
      <c r="B27" s="189" t="s">
        <v>45</v>
      </c>
      <c r="C27" s="21"/>
      <c r="D27" s="21"/>
      <c r="E27" s="21"/>
      <c r="F27" s="21"/>
      <c r="G27" s="22"/>
    </row>
    <row r="28" spans="1:7" x14ac:dyDescent="0.2">
      <c r="A28" s="23" t="s">
        <v>46</v>
      </c>
      <c r="B28" s="189" t="s">
        <v>47</v>
      </c>
      <c r="C28" s="21"/>
      <c r="D28" s="21"/>
      <c r="E28" s="21"/>
      <c r="F28" s="21"/>
      <c r="G28" s="22"/>
    </row>
    <row r="29" spans="1:7" x14ac:dyDescent="0.2">
      <c r="A29" s="23" t="s">
        <v>48</v>
      </c>
      <c r="B29" s="189" t="s">
        <v>49</v>
      </c>
      <c r="C29" s="21">
        <v>29</v>
      </c>
      <c r="D29" s="21">
        <v>138</v>
      </c>
      <c r="E29" s="21">
        <v>109</v>
      </c>
      <c r="F29" s="21">
        <v>80</v>
      </c>
      <c r="G29" s="22">
        <v>91</v>
      </c>
    </row>
    <row r="30" spans="1:7" x14ac:dyDescent="0.2">
      <c r="A30" s="23" t="s">
        <v>24</v>
      </c>
      <c r="B30" s="189"/>
      <c r="C30" s="21"/>
      <c r="D30" s="21"/>
      <c r="E30" s="21"/>
      <c r="F30" s="21"/>
      <c r="G30" s="22"/>
    </row>
    <row r="31" spans="1:7" x14ac:dyDescent="0.2">
      <c r="A31" s="24" t="s">
        <v>25</v>
      </c>
      <c r="B31" s="189" t="s">
        <v>50</v>
      </c>
      <c r="C31" s="21"/>
      <c r="D31" s="21"/>
      <c r="E31" s="21"/>
      <c r="F31" s="21"/>
      <c r="G31" s="22"/>
    </row>
    <row r="32" spans="1:7" x14ac:dyDescent="0.2">
      <c r="A32" s="24" t="s">
        <v>27</v>
      </c>
      <c r="B32" s="189" t="s">
        <v>51</v>
      </c>
      <c r="C32" s="21"/>
      <c r="D32" s="21"/>
      <c r="E32" s="21"/>
      <c r="F32" s="21"/>
      <c r="G32" s="22"/>
    </row>
    <row r="33" spans="1:7" x14ac:dyDescent="0.2">
      <c r="A33" s="24" t="s">
        <v>29</v>
      </c>
      <c r="B33" s="189" t="s">
        <v>52</v>
      </c>
      <c r="C33" s="21"/>
      <c r="D33" s="21"/>
      <c r="E33" s="21"/>
      <c r="F33" s="21"/>
      <c r="G33" s="22"/>
    </row>
    <row r="34" spans="1:7" x14ac:dyDescent="0.2">
      <c r="A34" s="24" t="s">
        <v>31</v>
      </c>
      <c r="B34" s="189" t="s">
        <v>53</v>
      </c>
      <c r="C34" s="21"/>
      <c r="D34" s="21"/>
      <c r="E34" s="21"/>
      <c r="F34" s="21"/>
      <c r="G34" s="22"/>
    </row>
    <row r="35" spans="1:7" x14ac:dyDescent="0.2">
      <c r="A35" s="23" t="s">
        <v>54</v>
      </c>
      <c r="B35" s="189" t="s">
        <v>55</v>
      </c>
      <c r="C35" s="21">
        <v>59</v>
      </c>
      <c r="D35" s="21">
        <v>45</v>
      </c>
      <c r="E35" s="21">
        <v>42</v>
      </c>
      <c r="F35" s="21">
        <v>40</v>
      </c>
      <c r="G35" s="22">
        <v>48</v>
      </c>
    </row>
    <row r="36" spans="1:7" ht="25.5" x14ac:dyDescent="0.2">
      <c r="A36" s="23" t="s">
        <v>56</v>
      </c>
      <c r="B36" s="189" t="s">
        <v>57</v>
      </c>
      <c r="C36" s="21"/>
      <c r="D36" s="21"/>
      <c r="E36" s="21"/>
      <c r="F36" s="21"/>
      <c r="G36" s="22"/>
    </row>
    <row r="37" spans="1:7" x14ac:dyDescent="0.2">
      <c r="A37" s="24" t="s">
        <v>58</v>
      </c>
      <c r="B37" s="189" t="s">
        <v>59</v>
      </c>
      <c r="C37" s="21"/>
      <c r="D37" s="21"/>
      <c r="E37" s="21"/>
      <c r="F37" s="21"/>
      <c r="G37" s="22"/>
    </row>
    <row r="38" spans="1:7" s="3" customFormat="1" x14ac:dyDescent="0.2">
      <c r="A38" s="19" t="s">
        <v>60</v>
      </c>
      <c r="B38" s="190" t="s">
        <v>61</v>
      </c>
      <c r="C38" s="26">
        <f t="shared" ref="C38:G38" si="2">C26+C29+C35+C36</f>
        <v>88</v>
      </c>
      <c r="D38" s="26">
        <f t="shared" si="2"/>
        <v>183</v>
      </c>
      <c r="E38" s="26">
        <f t="shared" si="2"/>
        <v>151</v>
      </c>
      <c r="F38" s="26">
        <f t="shared" si="2"/>
        <v>120</v>
      </c>
      <c r="G38" s="27">
        <f t="shared" si="2"/>
        <v>139</v>
      </c>
    </row>
    <row r="39" spans="1:7" x14ac:dyDescent="0.2">
      <c r="A39" s="19" t="s">
        <v>62</v>
      </c>
      <c r="B39" s="189"/>
      <c r="C39" s="21"/>
      <c r="D39" s="21"/>
      <c r="E39" s="21"/>
      <c r="F39" s="21"/>
      <c r="G39" s="22"/>
    </row>
    <row r="40" spans="1:7" x14ac:dyDescent="0.2">
      <c r="A40" s="23" t="s">
        <v>63</v>
      </c>
      <c r="B40" s="189" t="s">
        <v>64</v>
      </c>
      <c r="C40" s="21"/>
      <c r="D40" s="21"/>
      <c r="E40" s="21"/>
      <c r="F40" s="21"/>
      <c r="G40" s="22"/>
    </row>
    <row r="41" spans="1:7" x14ac:dyDescent="0.2">
      <c r="A41" s="23" t="s">
        <v>65</v>
      </c>
      <c r="B41" s="189" t="s">
        <v>66</v>
      </c>
      <c r="C41" s="21"/>
      <c r="D41" s="21"/>
      <c r="E41" s="21"/>
      <c r="F41" s="21"/>
      <c r="G41" s="22"/>
    </row>
    <row r="42" spans="1:7" ht="25.5" x14ac:dyDescent="0.2">
      <c r="A42" s="23" t="s">
        <v>67</v>
      </c>
      <c r="B42" s="189" t="s">
        <v>68</v>
      </c>
      <c r="C42" s="21"/>
      <c r="D42" s="21"/>
      <c r="E42" s="21"/>
      <c r="F42" s="21"/>
      <c r="G42" s="22"/>
    </row>
    <row r="43" spans="1:7" ht="25.5" x14ac:dyDescent="0.2">
      <c r="A43" s="23" t="s">
        <v>69</v>
      </c>
      <c r="B43" s="189" t="s">
        <v>70</v>
      </c>
      <c r="C43" s="21"/>
      <c r="D43" s="21"/>
      <c r="E43" s="21"/>
      <c r="F43" s="21"/>
      <c r="G43" s="22"/>
    </row>
    <row r="44" spans="1:7" x14ac:dyDescent="0.2">
      <c r="A44" s="23" t="s">
        <v>71</v>
      </c>
      <c r="B44" s="189" t="s">
        <v>72</v>
      </c>
      <c r="C44" s="21"/>
      <c r="D44" s="21"/>
      <c r="E44" s="21"/>
      <c r="F44" s="21"/>
      <c r="G44" s="22"/>
    </row>
    <row r="45" spans="1:7" x14ac:dyDescent="0.2">
      <c r="A45" s="23" t="s">
        <v>73</v>
      </c>
      <c r="B45" s="189" t="s">
        <v>74</v>
      </c>
      <c r="C45" s="21"/>
      <c r="D45" s="21"/>
      <c r="E45" s="21"/>
      <c r="F45" s="21"/>
      <c r="G45" s="22"/>
    </row>
    <row r="46" spans="1:7" x14ac:dyDescent="0.2">
      <c r="A46" s="23" t="s">
        <v>75</v>
      </c>
      <c r="B46" s="189" t="s">
        <v>76</v>
      </c>
      <c r="C46" s="21"/>
      <c r="D46" s="21"/>
      <c r="E46" s="21"/>
      <c r="F46" s="21"/>
      <c r="G46" s="22"/>
    </row>
    <row r="47" spans="1:7" s="3" customFormat="1" x14ac:dyDescent="0.2">
      <c r="A47" s="19" t="s">
        <v>77</v>
      </c>
      <c r="B47" s="190" t="s">
        <v>78</v>
      </c>
      <c r="C47" s="26">
        <f t="shared" ref="C47:G47" si="3">SUM(C40:C46)</f>
        <v>0</v>
      </c>
      <c r="D47" s="26">
        <f t="shared" si="3"/>
        <v>0</v>
      </c>
      <c r="E47" s="26">
        <f t="shared" si="3"/>
        <v>0</v>
      </c>
      <c r="F47" s="26">
        <f t="shared" si="3"/>
        <v>0</v>
      </c>
      <c r="G47" s="27">
        <f t="shared" si="3"/>
        <v>0</v>
      </c>
    </row>
    <row r="48" spans="1:7" x14ac:dyDescent="0.2">
      <c r="A48" s="19" t="s">
        <v>79</v>
      </c>
      <c r="B48" s="190" t="s">
        <v>80</v>
      </c>
      <c r="C48" s="21">
        <v>9</v>
      </c>
      <c r="D48" s="21">
        <v>10</v>
      </c>
      <c r="E48" s="21">
        <v>8</v>
      </c>
      <c r="F48" s="21">
        <v>10</v>
      </c>
      <c r="G48" s="22">
        <v>12</v>
      </c>
    </row>
    <row r="49" spans="1:7" s="3" customFormat="1" x14ac:dyDescent="0.2">
      <c r="A49" s="19" t="s">
        <v>81</v>
      </c>
      <c r="B49" s="190" t="s">
        <v>82</v>
      </c>
      <c r="C49" s="26">
        <f t="shared" ref="C49:G49" si="4">C24+C38+C47+C48</f>
        <v>99</v>
      </c>
      <c r="D49" s="26">
        <f t="shared" si="4"/>
        <v>194</v>
      </c>
      <c r="E49" s="26">
        <f t="shared" si="4"/>
        <v>161</v>
      </c>
      <c r="F49" s="26">
        <f t="shared" si="4"/>
        <v>131</v>
      </c>
      <c r="G49" s="27">
        <f t="shared" si="4"/>
        <v>153</v>
      </c>
    </row>
    <row r="50" spans="1:7" x14ac:dyDescent="0.2">
      <c r="A50" s="15" t="s">
        <v>83</v>
      </c>
      <c r="B50" s="191"/>
      <c r="C50" s="17"/>
      <c r="D50" s="17"/>
      <c r="E50" s="17"/>
      <c r="F50" s="17"/>
      <c r="G50" s="18"/>
    </row>
    <row r="51" spans="1:7" x14ac:dyDescent="0.2">
      <c r="A51" s="19" t="s">
        <v>84</v>
      </c>
      <c r="B51" s="189"/>
      <c r="C51" s="21"/>
      <c r="D51" s="21"/>
      <c r="E51" s="21"/>
      <c r="F51" s="21"/>
      <c r="G51" s="22"/>
    </row>
    <row r="52" spans="1:7" x14ac:dyDescent="0.2">
      <c r="A52" s="23" t="s">
        <v>85</v>
      </c>
      <c r="B52" s="189" t="s">
        <v>86</v>
      </c>
      <c r="C52" s="21">
        <v>56</v>
      </c>
      <c r="D52" s="21">
        <v>45</v>
      </c>
      <c r="E52" s="21">
        <v>51</v>
      </c>
      <c r="F52" s="21">
        <v>43</v>
      </c>
      <c r="G52" s="22">
        <v>47</v>
      </c>
    </row>
    <row r="53" spans="1:7" x14ac:dyDescent="0.2">
      <c r="A53" s="23" t="s">
        <v>87</v>
      </c>
      <c r="B53" s="189" t="s">
        <v>88</v>
      </c>
      <c r="C53" s="21"/>
      <c r="D53" s="21"/>
      <c r="E53" s="21"/>
      <c r="F53" s="21"/>
      <c r="G53" s="22"/>
    </row>
    <row r="54" spans="1:7" ht="25.5" x14ac:dyDescent="0.2">
      <c r="A54" s="24" t="s">
        <v>89</v>
      </c>
      <c r="B54" s="189" t="s">
        <v>90</v>
      </c>
      <c r="C54" s="21"/>
      <c r="D54" s="21"/>
      <c r="E54" s="21"/>
      <c r="F54" s="21"/>
      <c r="G54" s="22"/>
    </row>
    <row r="55" spans="1:7" s="3" customFormat="1" x14ac:dyDescent="0.2">
      <c r="A55" s="19" t="s">
        <v>91</v>
      </c>
      <c r="B55" s="190" t="s">
        <v>92</v>
      </c>
      <c r="C55" s="26">
        <f t="shared" ref="C55:G55" si="5">C56+C57</f>
        <v>0</v>
      </c>
      <c r="D55" s="26">
        <f t="shared" si="5"/>
        <v>0</v>
      </c>
      <c r="E55" s="26">
        <f t="shared" si="5"/>
        <v>0</v>
      </c>
      <c r="F55" s="26">
        <f t="shared" si="5"/>
        <v>0</v>
      </c>
      <c r="G55" s="27">
        <f t="shared" si="5"/>
        <v>0</v>
      </c>
    </row>
    <row r="56" spans="1:7" x14ac:dyDescent="0.2">
      <c r="A56" s="24" t="s">
        <v>93</v>
      </c>
      <c r="B56" s="189" t="s">
        <v>94</v>
      </c>
      <c r="C56" s="21"/>
      <c r="D56" s="21"/>
      <c r="E56" s="21"/>
      <c r="F56" s="21"/>
      <c r="G56" s="22"/>
    </row>
    <row r="57" spans="1:7" x14ac:dyDescent="0.2">
      <c r="A57" s="24" t="s">
        <v>95</v>
      </c>
      <c r="B57" s="189" t="s">
        <v>96</v>
      </c>
      <c r="C57" s="21"/>
      <c r="D57" s="21"/>
      <c r="E57" s="21"/>
      <c r="F57" s="21"/>
      <c r="G57" s="22"/>
    </row>
    <row r="58" spans="1:7" x14ac:dyDescent="0.2">
      <c r="A58" s="23" t="s">
        <v>97</v>
      </c>
      <c r="B58" s="189" t="s">
        <v>98</v>
      </c>
      <c r="C58" s="21"/>
      <c r="D58" s="21"/>
      <c r="E58" s="21"/>
      <c r="F58" s="21"/>
      <c r="G58" s="22"/>
    </row>
    <row r="59" spans="1:7" s="3" customFormat="1" x14ac:dyDescent="0.2">
      <c r="A59" s="19" t="s">
        <v>99</v>
      </c>
      <c r="B59" s="190" t="s">
        <v>100</v>
      </c>
      <c r="C59" s="26">
        <f t="shared" ref="C59:G59" si="6">C52+C53+C55+C58</f>
        <v>56</v>
      </c>
      <c r="D59" s="26">
        <f t="shared" si="6"/>
        <v>45</v>
      </c>
      <c r="E59" s="26">
        <f t="shared" si="6"/>
        <v>51</v>
      </c>
      <c r="F59" s="26">
        <f t="shared" si="6"/>
        <v>43</v>
      </c>
      <c r="G59" s="27">
        <f t="shared" si="6"/>
        <v>47</v>
      </c>
    </row>
    <row r="60" spans="1:7" x14ac:dyDescent="0.2">
      <c r="A60" s="19" t="s">
        <v>101</v>
      </c>
      <c r="B60" s="189"/>
      <c r="C60" s="21"/>
      <c r="D60" s="21"/>
      <c r="E60" s="21"/>
      <c r="F60" s="21"/>
      <c r="G60" s="22"/>
    </row>
    <row r="61" spans="1:7" x14ac:dyDescent="0.2">
      <c r="A61" s="23" t="s">
        <v>102</v>
      </c>
      <c r="B61" s="189" t="s">
        <v>103</v>
      </c>
      <c r="C61" s="21">
        <v>4</v>
      </c>
      <c r="D61" s="21">
        <v>2</v>
      </c>
      <c r="E61" s="21">
        <v>2</v>
      </c>
      <c r="F61" s="21">
        <v>2</v>
      </c>
      <c r="G61" s="22">
        <v>2</v>
      </c>
    </row>
    <row r="62" spans="1:7" x14ac:dyDescent="0.2">
      <c r="A62" s="24" t="s">
        <v>104</v>
      </c>
      <c r="B62" s="189" t="s">
        <v>105</v>
      </c>
      <c r="C62" s="21"/>
      <c r="D62" s="21"/>
      <c r="E62" s="21"/>
      <c r="F62" s="21"/>
      <c r="G62" s="22"/>
    </row>
    <row r="63" spans="1:7" x14ac:dyDescent="0.2">
      <c r="A63" s="23" t="s">
        <v>106</v>
      </c>
      <c r="B63" s="189" t="s">
        <v>107</v>
      </c>
      <c r="C63" s="21"/>
      <c r="D63" s="21"/>
      <c r="E63" s="21"/>
      <c r="F63" s="21"/>
      <c r="G63" s="22"/>
    </row>
    <row r="64" spans="1:7" x14ac:dyDescent="0.2">
      <c r="A64" s="24" t="s">
        <v>104</v>
      </c>
      <c r="B64" s="189" t="s">
        <v>108</v>
      </c>
      <c r="C64" s="21"/>
      <c r="D64" s="21"/>
      <c r="E64" s="21"/>
      <c r="F64" s="21"/>
      <c r="G64" s="22"/>
    </row>
    <row r="65" spans="1:7" ht="25.5" x14ac:dyDescent="0.2">
      <c r="A65" s="23" t="s">
        <v>109</v>
      </c>
      <c r="B65" s="189" t="s">
        <v>110</v>
      </c>
      <c r="C65" s="21"/>
      <c r="D65" s="21"/>
      <c r="E65" s="21"/>
      <c r="F65" s="21"/>
      <c r="G65" s="22"/>
    </row>
    <row r="66" spans="1:7" x14ac:dyDescent="0.2">
      <c r="A66" s="24" t="s">
        <v>104</v>
      </c>
      <c r="B66" s="189" t="s">
        <v>111</v>
      </c>
      <c r="C66" s="21"/>
      <c r="D66" s="21"/>
      <c r="E66" s="21"/>
      <c r="F66" s="21"/>
      <c r="G66" s="22"/>
    </row>
    <row r="67" spans="1:7" x14ac:dyDescent="0.2">
      <c r="A67" s="23" t="s">
        <v>112</v>
      </c>
      <c r="B67" s="189" t="s">
        <v>113</v>
      </c>
      <c r="C67" s="21">
        <v>12</v>
      </c>
      <c r="D67" s="21">
        <v>10</v>
      </c>
      <c r="E67" s="21">
        <v>12</v>
      </c>
      <c r="F67" s="21">
        <v>15</v>
      </c>
      <c r="G67" s="22">
        <v>10</v>
      </c>
    </row>
    <row r="68" spans="1:7" x14ac:dyDescent="0.2">
      <c r="A68" s="24" t="s">
        <v>104</v>
      </c>
      <c r="B68" s="189" t="s">
        <v>114</v>
      </c>
      <c r="C68" s="21"/>
      <c r="D68" s="21"/>
      <c r="E68" s="21"/>
      <c r="F68" s="21"/>
      <c r="G68" s="22"/>
    </row>
    <row r="69" spans="1:7" s="3" customFormat="1" x14ac:dyDescent="0.2">
      <c r="A69" s="19" t="s">
        <v>115</v>
      </c>
      <c r="B69" s="190" t="s">
        <v>116</v>
      </c>
      <c r="C69" s="26">
        <f t="shared" ref="C69:G69" si="7">C61+C63+C65+C67</f>
        <v>16</v>
      </c>
      <c r="D69" s="26">
        <f t="shared" si="7"/>
        <v>12</v>
      </c>
      <c r="E69" s="26">
        <f t="shared" si="7"/>
        <v>14</v>
      </c>
      <c r="F69" s="26">
        <f t="shared" si="7"/>
        <v>17</v>
      </c>
      <c r="G69" s="27">
        <f t="shared" si="7"/>
        <v>12</v>
      </c>
    </row>
    <row r="70" spans="1:7" x14ac:dyDescent="0.2">
      <c r="A70" s="19" t="s">
        <v>117</v>
      </c>
      <c r="B70" s="189"/>
      <c r="C70" s="21"/>
      <c r="D70" s="21"/>
      <c r="E70" s="21"/>
      <c r="F70" s="21"/>
      <c r="G70" s="22"/>
    </row>
    <row r="71" spans="1:7" x14ac:dyDescent="0.2">
      <c r="A71" s="23" t="s">
        <v>63</v>
      </c>
      <c r="B71" s="189" t="s">
        <v>118</v>
      </c>
      <c r="C71" s="21"/>
      <c r="D71" s="21"/>
      <c r="E71" s="21"/>
      <c r="F71" s="21"/>
      <c r="G71" s="22"/>
    </row>
    <row r="72" spans="1:7" x14ac:dyDescent="0.2">
      <c r="A72" s="23" t="s">
        <v>75</v>
      </c>
      <c r="B72" s="189" t="s">
        <v>119</v>
      </c>
      <c r="C72" s="21"/>
      <c r="D72" s="21"/>
      <c r="E72" s="21"/>
      <c r="F72" s="21"/>
      <c r="G72" s="22"/>
    </row>
    <row r="73" spans="1:7" x14ac:dyDescent="0.2">
      <c r="A73" s="23" t="s">
        <v>120</v>
      </c>
      <c r="B73" s="189" t="s">
        <v>121</v>
      </c>
      <c r="C73" s="21"/>
      <c r="D73" s="21"/>
      <c r="E73" s="21"/>
      <c r="F73" s="21"/>
      <c r="G73" s="22"/>
    </row>
    <row r="74" spans="1:7" s="3" customFormat="1" x14ac:dyDescent="0.2">
      <c r="A74" s="19" t="s">
        <v>122</v>
      </c>
      <c r="B74" s="190" t="s">
        <v>123</v>
      </c>
      <c r="C74" s="26">
        <f t="shared" ref="C74:G74" si="8">SUM(C71:C73)</f>
        <v>0</v>
      </c>
      <c r="D74" s="26">
        <f t="shared" si="8"/>
        <v>0</v>
      </c>
      <c r="E74" s="26">
        <f t="shared" si="8"/>
        <v>0</v>
      </c>
      <c r="F74" s="26">
        <f t="shared" si="8"/>
        <v>0</v>
      </c>
      <c r="G74" s="27">
        <f t="shared" si="8"/>
        <v>0</v>
      </c>
    </row>
    <row r="75" spans="1:7" s="3" customFormat="1" x14ac:dyDescent="0.2">
      <c r="A75" s="19" t="s">
        <v>124</v>
      </c>
      <c r="B75" s="190"/>
      <c r="C75" s="29"/>
      <c r="D75" s="29"/>
      <c r="E75" s="29"/>
      <c r="F75" s="29"/>
      <c r="G75" s="30"/>
    </row>
    <row r="76" spans="1:7" s="3" customFormat="1" x14ac:dyDescent="0.2">
      <c r="A76" s="19" t="s">
        <v>125</v>
      </c>
      <c r="B76" s="190" t="s">
        <v>126</v>
      </c>
      <c r="C76" s="26">
        <f t="shared" ref="C76:G76" si="9">C77+C78+C79+C80+C81</f>
        <v>554</v>
      </c>
      <c r="D76" s="26">
        <f t="shared" si="9"/>
        <v>423</v>
      </c>
      <c r="E76" s="26">
        <f t="shared" si="9"/>
        <v>484</v>
      </c>
      <c r="F76" s="26">
        <f t="shared" si="9"/>
        <v>553</v>
      </c>
      <c r="G76" s="27">
        <f t="shared" si="9"/>
        <v>568</v>
      </c>
    </row>
    <row r="77" spans="1:7" x14ac:dyDescent="0.2">
      <c r="A77" s="24" t="s">
        <v>127</v>
      </c>
      <c r="B77" s="189" t="s">
        <v>128</v>
      </c>
      <c r="C77" s="21"/>
      <c r="D77" s="21"/>
      <c r="E77" s="21"/>
      <c r="F77" s="21"/>
      <c r="G77" s="22"/>
    </row>
    <row r="78" spans="1:7" ht="25.5" x14ac:dyDescent="0.2">
      <c r="A78" s="24" t="s">
        <v>129</v>
      </c>
      <c r="B78" s="189" t="s">
        <v>130</v>
      </c>
      <c r="C78" s="21">
        <v>554</v>
      </c>
      <c r="D78" s="21">
        <v>423</v>
      </c>
      <c r="E78" s="21">
        <v>484</v>
      </c>
      <c r="F78" s="21">
        <v>553</v>
      </c>
      <c r="G78" s="22">
        <v>568</v>
      </c>
    </row>
    <row r="79" spans="1:7" x14ac:dyDescent="0.2">
      <c r="A79" s="24" t="s">
        <v>131</v>
      </c>
      <c r="B79" s="189" t="s">
        <v>132</v>
      </c>
      <c r="C79" s="21"/>
      <c r="D79" s="21"/>
      <c r="E79" s="21"/>
      <c r="F79" s="21"/>
      <c r="G79" s="22"/>
    </row>
    <row r="80" spans="1:7" x14ac:dyDescent="0.2">
      <c r="A80" s="24" t="s">
        <v>133</v>
      </c>
      <c r="B80" s="189" t="s">
        <v>134</v>
      </c>
      <c r="C80" s="21"/>
      <c r="D80" s="21"/>
      <c r="E80" s="21"/>
      <c r="F80" s="21"/>
      <c r="G80" s="22"/>
    </row>
    <row r="81" spans="1:7" x14ac:dyDescent="0.2">
      <c r="A81" s="24" t="s">
        <v>135</v>
      </c>
      <c r="B81" s="189" t="s">
        <v>136</v>
      </c>
      <c r="C81" s="21"/>
      <c r="D81" s="21"/>
      <c r="E81" s="21"/>
      <c r="F81" s="21"/>
      <c r="G81" s="22"/>
    </row>
    <row r="82" spans="1:7" s="3" customFormat="1" x14ac:dyDescent="0.2">
      <c r="A82" s="19" t="s">
        <v>137</v>
      </c>
      <c r="B82" s="190" t="s">
        <v>138</v>
      </c>
      <c r="C82" s="26">
        <f t="shared" ref="C82:G82" si="10">C83+C84+C85+C86</f>
        <v>0</v>
      </c>
      <c r="D82" s="26">
        <f t="shared" si="10"/>
        <v>0</v>
      </c>
      <c r="E82" s="26">
        <f t="shared" si="10"/>
        <v>0</v>
      </c>
      <c r="F82" s="26">
        <f t="shared" si="10"/>
        <v>0</v>
      </c>
      <c r="G82" s="27">
        <f t="shared" si="10"/>
        <v>0</v>
      </c>
    </row>
    <row r="83" spans="1:7" x14ac:dyDescent="0.2">
      <c r="A83" s="24" t="s">
        <v>127</v>
      </c>
      <c r="B83" s="189" t="s">
        <v>139</v>
      </c>
      <c r="C83" s="21"/>
      <c r="D83" s="21"/>
      <c r="E83" s="21"/>
      <c r="F83" s="21"/>
      <c r="G83" s="22"/>
    </row>
    <row r="84" spans="1:7" ht="25.5" x14ac:dyDescent="0.2">
      <c r="A84" s="24" t="s">
        <v>129</v>
      </c>
      <c r="B84" s="189" t="s">
        <v>140</v>
      </c>
      <c r="C84" s="21"/>
      <c r="D84" s="21"/>
      <c r="E84" s="21"/>
      <c r="F84" s="21"/>
      <c r="G84" s="22"/>
    </row>
    <row r="85" spans="1:7" x14ac:dyDescent="0.2">
      <c r="A85" s="24" t="s">
        <v>131</v>
      </c>
      <c r="B85" s="189" t="s">
        <v>141</v>
      </c>
      <c r="C85" s="21"/>
      <c r="D85" s="21"/>
      <c r="E85" s="21"/>
      <c r="F85" s="21"/>
      <c r="G85" s="22"/>
    </row>
    <row r="86" spans="1:7" x14ac:dyDescent="0.2">
      <c r="A86" s="24" t="s">
        <v>133</v>
      </c>
      <c r="B86" s="189" t="s">
        <v>142</v>
      </c>
      <c r="C86" s="21"/>
      <c r="D86" s="21"/>
      <c r="E86" s="21"/>
      <c r="F86" s="21"/>
      <c r="G86" s="22"/>
    </row>
    <row r="87" spans="1:7" x14ac:dyDescent="0.2">
      <c r="A87" s="19" t="s">
        <v>143</v>
      </c>
      <c r="B87" s="190" t="s">
        <v>144</v>
      </c>
      <c r="C87" s="26">
        <f t="shared" ref="C87:G87" si="11">C76+C82</f>
        <v>554</v>
      </c>
      <c r="D87" s="26">
        <f t="shared" si="11"/>
        <v>423</v>
      </c>
      <c r="E87" s="26">
        <f t="shared" si="11"/>
        <v>484</v>
      </c>
      <c r="F87" s="26">
        <f t="shared" si="11"/>
        <v>553</v>
      </c>
      <c r="G87" s="27">
        <f t="shared" si="11"/>
        <v>568</v>
      </c>
    </row>
    <row r="88" spans="1:7" s="3" customFormat="1" x14ac:dyDescent="0.2">
      <c r="A88" s="19" t="s">
        <v>145</v>
      </c>
      <c r="B88" s="190" t="s">
        <v>146</v>
      </c>
      <c r="C88" s="26">
        <f t="shared" ref="C88:G88" si="12">C59+C69+C74+C87</f>
        <v>626</v>
      </c>
      <c r="D88" s="26">
        <f t="shared" si="12"/>
        <v>480</v>
      </c>
      <c r="E88" s="26">
        <f t="shared" si="12"/>
        <v>549</v>
      </c>
      <c r="F88" s="26">
        <f t="shared" si="12"/>
        <v>613</v>
      </c>
      <c r="G88" s="27">
        <f t="shared" si="12"/>
        <v>627</v>
      </c>
    </row>
    <row r="89" spans="1:7" s="3" customFormat="1" x14ac:dyDescent="0.2">
      <c r="A89" s="19" t="s">
        <v>147</v>
      </c>
      <c r="B89" s="190" t="s">
        <v>148</v>
      </c>
      <c r="C89" s="29">
        <v>5</v>
      </c>
      <c r="D89" s="29">
        <v>12</v>
      </c>
      <c r="E89" s="29">
        <v>10</v>
      </c>
      <c r="F89" s="29">
        <v>8</v>
      </c>
      <c r="G89" s="30">
        <v>6</v>
      </c>
    </row>
    <row r="90" spans="1:7" s="3" customFormat="1" ht="13.5" thickBot="1" x14ac:dyDescent="0.25">
      <c r="A90" s="31" t="s">
        <v>149</v>
      </c>
      <c r="B90" s="192" t="s">
        <v>150</v>
      </c>
      <c r="C90" s="32">
        <f t="shared" ref="C90:G90" si="13">C11+C49+C88+C89</f>
        <v>730</v>
      </c>
      <c r="D90" s="32">
        <f t="shared" si="13"/>
        <v>686</v>
      </c>
      <c r="E90" s="32">
        <f t="shared" si="13"/>
        <v>720</v>
      </c>
      <c r="F90" s="32">
        <f t="shared" si="13"/>
        <v>752</v>
      </c>
      <c r="G90" s="33">
        <f t="shared" si="13"/>
        <v>786</v>
      </c>
    </row>
    <row r="91" spans="1:7" x14ac:dyDescent="0.2">
      <c r="A91" s="193"/>
      <c r="B91" s="194"/>
    </row>
    <row r="92" spans="1:7" ht="13.5" thickBot="1" x14ac:dyDescent="0.25">
      <c r="A92" s="193"/>
      <c r="B92" s="194"/>
    </row>
    <row r="93" spans="1:7" x14ac:dyDescent="0.2">
      <c r="A93" s="226" t="s">
        <v>151</v>
      </c>
      <c r="B93" s="227"/>
      <c r="C93" s="213"/>
      <c r="D93" s="213"/>
      <c r="E93" s="214"/>
      <c r="F93" s="214"/>
      <c r="G93" s="215"/>
    </row>
    <row r="94" spans="1:7" ht="38.25" x14ac:dyDescent="0.2">
      <c r="A94" s="195" t="s">
        <v>4</v>
      </c>
      <c r="B94" s="190" t="s">
        <v>5</v>
      </c>
      <c r="C94" s="6" t="s">
        <v>6</v>
      </c>
      <c r="D94" s="7" t="s">
        <v>7</v>
      </c>
      <c r="E94" s="7" t="s">
        <v>8</v>
      </c>
      <c r="F94" s="7" t="s">
        <v>8</v>
      </c>
      <c r="G94" s="8" t="s">
        <v>8</v>
      </c>
    </row>
    <row r="95" spans="1:7" ht="13.5" thickBot="1" x14ac:dyDescent="0.25">
      <c r="A95" s="196"/>
      <c r="B95" s="192"/>
      <c r="C95" s="47" t="s">
        <v>9</v>
      </c>
      <c r="D95" s="47" t="s">
        <v>10</v>
      </c>
      <c r="E95" s="47" t="s">
        <v>11</v>
      </c>
      <c r="F95" s="47" t="s">
        <v>12</v>
      </c>
      <c r="G95" s="48" t="s">
        <v>13</v>
      </c>
    </row>
    <row r="96" spans="1:7" ht="13.5" thickBot="1" x14ac:dyDescent="0.25">
      <c r="A96" s="197" t="s">
        <v>14</v>
      </c>
      <c r="B96" s="198" t="s">
        <v>15</v>
      </c>
      <c r="C96" s="13">
        <v>2</v>
      </c>
      <c r="D96" s="13">
        <v>3</v>
      </c>
      <c r="E96" s="13">
        <v>4</v>
      </c>
      <c r="F96" s="13">
        <v>5</v>
      </c>
      <c r="G96" s="14">
        <v>6</v>
      </c>
    </row>
    <row r="97" spans="1:7" x14ac:dyDescent="0.2">
      <c r="A97" s="15" t="s">
        <v>152</v>
      </c>
      <c r="B97" s="191"/>
      <c r="C97" s="34"/>
      <c r="D97" s="34"/>
      <c r="E97" s="34"/>
      <c r="F97" s="34"/>
      <c r="G97" s="35"/>
    </row>
    <row r="98" spans="1:7" x14ac:dyDescent="0.2">
      <c r="A98" s="19" t="s">
        <v>153</v>
      </c>
      <c r="B98" s="190" t="s">
        <v>154</v>
      </c>
      <c r="C98" s="36">
        <f t="shared" ref="C98:G98" si="14">C99+C102</f>
        <v>84</v>
      </c>
      <c r="D98" s="36">
        <f t="shared" si="14"/>
        <v>84</v>
      </c>
      <c r="E98" s="36">
        <f t="shared" si="14"/>
        <v>84</v>
      </c>
      <c r="F98" s="36">
        <f t="shared" si="14"/>
        <v>84</v>
      </c>
      <c r="G98" s="36">
        <f t="shared" si="14"/>
        <v>84</v>
      </c>
    </row>
    <row r="99" spans="1:7" x14ac:dyDescent="0.2">
      <c r="A99" s="23" t="s">
        <v>155</v>
      </c>
      <c r="B99" s="189" t="s">
        <v>156</v>
      </c>
      <c r="C99" s="26">
        <f t="shared" ref="C99:G99" si="15">C100+C101</f>
        <v>0</v>
      </c>
      <c r="D99" s="26">
        <f t="shared" si="15"/>
        <v>0</v>
      </c>
      <c r="E99" s="26">
        <f t="shared" si="15"/>
        <v>0</v>
      </c>
      <c r="F99" s="26">
        <f t="shared" si="15"/>
        <v>0</v>
      </c>
      <c r="G99" s="27">
        <f t="shared" si="15"/>
        <v>0</v>
      </c>
    </row>
    <row r="100" spans="1:7" x14ac:dyDescent="0.2">
      <c r="A100" s="24" t="s">
        <v>157</v>
      </c>
      <c r="B100" s="189" t="s">
        <v>158</v>
      </c>
      <c r="C100" s="21"/>
      <c r="D100" s="21"/>
      <c r="E100" s="21"/>
      <c r="F100" s="21"/>
      <c r="G100" s="22"/>
    </row>
    <row r="101" spans="1:7" x14ac:dyDescent="0.2">
      <c r="A101" s="24" t="s">
        <v>159</v>
      </c>
      <c r="B101" s="189" t="s">
        <v>160</v>
      </c>
      <c r="C101" s="21"/>
      <c r="D101" s="21"/>
      <c r="E101" s="21"/>
      <c r="F101" s="21"/>
      <c r="G101" s="22"/>
    </row>
    <row r="102" spans="1:7" x14ac:dyDescent="0.2">
      <c r="A102" s="23" t="s">
        <v>161</v>
      </c>
      <c r="B102" s="189" t="s">
        <v>162</v>
      </c>
      <c r="C102" s="21">
        <v>84</v>
      </c>
      <c r="D102" s="21">
        <v>84</v>
      </c>
      <c r="E102" s="21">
        <v>84</v>
      </c>
      <c r="F102" s="21">
        <v>84</v>
      </c>
      <c r="G102" s="22">
        <v>84</v>
      </c>
    </row>
    <row r="103" spans="1:7" x14ac:dyDescent="0.2">
      <c r="A103" s="19" t="s">
        <v>163</v>
      </c>
      <c r="B103" s="190" t="s">
        <v>164</v>
      </c>
      <c r="C103" s="21"/>
      <c r="D103" s="21"/>
      <c r="E103" s="21"/>
      <c r="F103" s="21"/>
      <c r="G103" s="22"/>
    </row>
    <row r="104" spans="1:7" x14ac:dyDescent="0.2">
      <c r="A104" s="19" t="s">
        <v>165</v>
      </c>
      <c r="B104" s="190" t="s">
        <v>166</v>
      </c>
      <c r="C104" s="21"/>
      <c r="D104" s="21"/>
      <c r="E104" s="21"/>
      <c r="F104" s="21"/>
      <c r="G104" s="22"/>
    </row>
    <row r="105" spans="1:7" ht="25.5" x14ac:dyDescent="0.2">
      <c r="A105" s="24" t="s">
        <v>167</v>
      </c>
      <c r="B105" s="189" t="s">
        <v>168</v>
      </c>
      <c r="C105" s="21"/>
      <c r="D105" s="21"/>
      <c r="E105" s="21"/>
      <c r="F105" s="21"/>
      <c r="G105" s="22"/>
    </row>
    <row r="106" spans="1:7" x14ac:dyDescent="0.2">
      <c r="A106" s="19" t="s">
        <v>169</v>
      </c>
      <c r="B106" s="189"/>
      <c r="C106" s="21"/>
      <c r="D106" s="21"/>
      <c r="E106" s="21"/>
      <c r="F106" s="21"/>
      <c r="G106" s="22"/>
    </row>
    <row r="107" spans="1:7" x14ac:dyDescent="0.2">
      <c r="A107" s="23" t="s">
        <v>170</v>
      </c>
      <c r="B107" s="189" t="s">
        <v>171</v>
      </c>
      <c r="C107" s="21"/>
      <c r="D107" s="21"/>
      <c r="E107" s="21"/>
      <c r="F107" s="21"/>
      <c r="G107" s="22"/>
    </row>
    <row r="108" spans="1:7" x14ac:dyDescent="0.2">
      <c r="A108" s="23" t="s">
        <v>172</v>
      </c>
      <c r="B108" s="189" t="s">
        <v>173</v>
      </c>
      <c r="C108" s="21"/>
      <c r="D108" s="21"/>
      <c r="E108" s="21"/>
      <c r="F108" s="21"/>
      <c r="G108" s="22"/>
    </row>
    <row r="109" spans="1:7" x14ac:dyDescent="0.2">
      <c r="A109" s="23" t="s">
        <v>174</v>
      </c>
      <c r="B109" s="189" t="s">
        <v>175</v>
      </c>
      <c r="C109" s="21"/>
      <c r="D109" s="21"/>
      <c r="E109" s="21"/>
      <c r="F109" s="21"/>
      <c r="G109" s="22"/>
    </row>
    <row r="110" spans="1:7" x14ac:dyDescent="0.2">
      <c r="A110" s="23" t="s">
        <v>176</v>
      </c>
      <c r="B110" s="189" t="s">
        <v>177</v>
      </c>
      <c r="C110" s="21">
        <v>286</v>
      </c>
      <c r="D110" s="21">
        <v>314</v>
      </c>
      <c r="E110" s="21">
        <v>329</v>
      </c>
      <c r="F110" s="21">
        <v>347</v>
      </c>
      <c r="G110" s="22">
        <v>367</v>
      </c>
    </row>
    <row r="111" spans="1:7" s="3" customFormat="1" x14ac:dyDescent="0.2">
      <c r="A111" s="19" t="s">
        <v>178</v>
      </c>
      <c r="B111" s="190" t="s">
        <v>179</v>
      </c>
      <c r="C111" s="26">
        <f t="shared" ref="C111:G111" si="16">SUM(C107:C110)</f>
        <v>286</v>
      </c>
      <c r="D111" s="26">
        <f t="shared" si="16"/>
        <v>314</v>
      </c>
      <c r="E111" s="26">
        <f t="shared" si="16"/>
        <v>329</v>
      </c>
      <c r="F111" s="26">
        <f t="shared" si="16"/>
        <v>347</v>
      </c>
      <c r="G111" s="27">
        <f t="shared" si="16"/>
        <v>367</v>
      </c>
    </row>
    <row r="112" spans="1:7" ht="25.5" x14ac:dyDescent="0.2">
      <c r="A112" s="19" t="s">
        <v>180</v>
      </c>
      <c r="B112" s="189"/>
      <c r="C112" s="21"/>
      <c r="D112" s="21"/>
      <c r="E112" s="21"/>
      <c r="F112" s="21"/>
      <c r="G112" s="22"/>
    </row>
    <row r="113" spans="1:7" x14ac:dyDescent="0.2">
      <c r="A113" s="23" t="s">
        <v>181</v>
      </c>
      <c r="B113" s="189" t="s">
        <v>182</v>
      </c>
      <c r="C113" s="21">
        <v>14</v>
      </c>
      <c r="D113" s="21">
        <v>14</v>
      </c>
      <c r="E113" s="21">
        <v>14</v>
      </c>
      <c r="F113" s="21">
        <v>14</v>
      </c>
      <c r="G113" s="22">
        <v>14</v>
      </c>
    </row>
    <row r="114" spans="1:7" x14ac:dyDescent="0.2">
      <c r="A114" s="23" t="s">
        <v>183</v>
      </c>
      <c r="B114" s="189" t="s">
        <v>184</v>
      </c>
      <c r="C114" s="21"/>
      <c r="D114" s="21"/>
      <c r="E114" s="21"/>
      <c r="F114" s="21"/>
      <c r="G114" s="22"/>
    </row>
    <row r="115" spans="1:7" s="3" customFormat="1" x14ac:dyDescent="0.2">
      <c r="A115" s="19" t="s">
        <v>185</v>
      </c>
      <c r="B115" s="190" t="s">
        <v>186</v>
      </c>
      <c r="C115" s="26">
        <f t="shared" ref="C115:G115" si="17">C113+C114</f>
        <v>14</v>
      </c>
      <c r="D115" s="26">
        <f t="shared" si="17"/>
        <v>14</v>
      </c>
      <c r="E115" s="26">
        <f t="shared" si="17"/>
        <v>14</v>
      </c>
      <c r="F115" s="26">
        <f t="shared" si="17"/>
        <v>14</v>
      </c>
      <c r="G115" s="27">
        <f t="shared" si="17"/>
        <v>14</v>
      </c>
    </row>
    <row r="116" spans="1:7" x14ac:dyDescent="0.2">
      <c r="A116" s="19" t="s">
        <v>187</v>
      </c>
      <c r="B116" s="190" t="s">
        <v>188</v>
      </c>
      <c r="C116" s="21">
        <v>28</v>
      </c>
      <c r="D116" s="21">
        <v>15</v>
      </c>
      <c r="E116" s="21">
        <v>18</v>
      </c>
      <c r="F116" s="21">
        <v>20</v>
      </c>
      <c r="G116" s="22">
        <v>24</v>
      </c>
    </row>
    <row r="117" spans="1:7" s="3" customFormat="1" x14ac:dyDescent="0.2">
      <c r="A117" s="19" t="s">
        <v>189</v>
      </c>
      <c r="B117" s="190" t="s">
        <v>190</v>
      </c>
      <c r="C117" s="26">
        <f t="shared" ref="C117:G117" si="18">C98+C103+C104+C111+C115+C116</f>
        <v>412</v>
      </c>
      <c r="D117" s="26">
        <f t="shared" si="18"/>
        <v>427</v>
      </c>
      <c r="E117" s="26">
        <f t="shared" si="18"/>
        <v>445</v>
      </c>
      <c r="F117" s="26">
        <f t="shared" si="18"/>
        <v>465</v>
      </c>
      <c r="G117" s="27">
        <f t="shared" si="18"/>
        <v>489</v>
      </c>
    </row>
    <row r="118" spans="1:7" x14ac:dyDescent="0.2">
      <c r="A118" s="19" t="s">
        <v>191</v>
      </c>
      <c r="B118" s="189"/>
      <c r="C118" s="21"/>
      <c r="D118" s="21"/>
      <c r="E118" s="21"/>
      <c r="F118" s="21"/>
      <c r="G118" s="22"/>
    </row>
    <row r="119" spans="1:7" x14ac:dyDescent="0.2">
      <c r="A119" s="23" t="s">
        <v>192</v>
      </c>
      <c r="B119" s="189" t="s">
        <v>193</v>
      </c>
      <c r="C119" s="21"/>
      <c r="D119" s="21"/>
      <c r="E119" s="21"/>
      <c r="F119" s="21"/>
      <c r="G119" s="22"/>
    </row>
    <row r="120" spans="1:7" x14ac:dyDescent="0.2">
      <c r="A120" s="23" t="s">
        <v>194</v>
      </c>
      <c r="B120" s="189" t="s">
        <v>195</v>
      </c>
      <c r="C120" s="21"/>
      <c r="D120" s="21"/>
      <c r="E120" s="21"/>
      <c r="F120" s="21"/>
      <c r="G120" s="22"/>
    </row>
    <row r="121" spans="1:7" x14ac:dyDescent="0.2">
      <c r="A121" s="24" t="s">
        <v>196</v>
      </c>
      <c r="B121" s="189" t="s">
        <v>197</v>
      </c>
      <c r="C121" s="21"/>
      <c r="D121" s="21"/>
      <c r="E121" s="21"/>
      <c r="F121" s="21"/>
      <c r="G121" s="22"/>
    </row>
    <row r="122" spans="1:7" x14ac:dyDescent="0.2">
      <c r="A122" s="23" t="s">
        <v>198</v>
      </c>
      <c r="B122" s="189" t="s">
        <v>199</v>
      </c>
      <c r="C122" s="21"/>
      <c r="D122" s="21"/>
      <c r="E122" s="21"/>
      <c r="F122" s="21"/>
      <c r="G122" s="22"/>
    </row>
    <row r="123" spans="1:7" s="3" customFormat="1" x14ac:dyDescent="0.2">
      <c r="A123" s="19" t="s">
        <v>200</v>
      </c>
      <c r="B123" s="190" t="s">
        <v>201</v>
      </c>
      <c r="C123" s="26">
        <f t="shared" ref="C123:G123" si="19">C119+C120+C122</f>
        <v>0</v>
      </c>
      <c r="D123" s="26">
        <f t="shared" si="19"/>
        <v>0</v>
      </c>
      <c r="E123" s="26">
        <f t="shared" si="19"/>
        <v>0</v>
      </c>
      <c r="F123" s="26">
        <f t="shared" si="19"/>
        <v>0</v>
      </c>
      <c r="G123" s="27">
        <f t="shared" si="19"/>
        <v>0</v>
      </c>
    </row>
    <row r="124" spans="1:7" x14ac:dyDescent="0.2">
      <c r="A124" s="19" t="s">
        <v>202</v>
      </c>
      <c r="B124" s="189"/>
      <c r="C124" s="21"/>
      <c r="D124" s="21"/>
      <c r="E124" s="21"/>
      <c r="F124" s="21"/>
      <c r="G124" s="22"/>
    </row>
    <row r="125" spans="1:7" s="3" customFormat="1" x14ac:dyDescent="0.2">
      <c r="A125" s="19" t="s">
        <v>203</v>
      </c>
      <c r="B125" s="190" t="s">
        <v>204</v>
      </c>
      <c r="C125" s="26">
        <f t="shared" ref="C125:G125" si="20">C126+C127</f>
        <v>0</v>
      </c>
      <c r="D125" s="26">
        <f t="shared" si="20"/>
        <v>0</v>
      </c>
      <c r="E125" s="26">
        <f t="shared" si="20"/>
        <v>0</v>
      </c>
      <c r="F125" s="26">
        <f t="shared" si="20"/>
        <v>0</v>
      </c>
      <c r="G125" s="27">
        <f t="shared" si="20"/>
        <v>0</v>
      </c>
    </row>
    <row r="126" spans="1:7" x14ac:dyDescent="0.2">
      <c r="A126" s="24" t="s">
        <v>205</v>
      </c>
      <c r="B126" s="189" t="s">
        <v>206</v>
      </c>
      <c r="C126" s="21"/>
      <c r="D126" s="21"/>
      <c r="E126" s="21"/>
      <c r="F126" s="21"/>
      <c r="G126" s="22"/>
    </row>
    <row r="127" spans="1:7" x14ac:dyDescent="0.2">
      <c r="A127" s="24" t="s">
        <v>207</v>
      </c>
      <c r="B127" s="189" t="s">
        <v>208</v>
      </c>
      <c r="C127" s="21"/>
      <c r="D127" s="21"/>
      <c r="E127" s="21"/>
      <c r="F127" s="21"/>
      <c r="G127" s="22"/>
    </row>
    <row r="128" spans="1:7" x14ac:dyDescent="0.2">
      <c r="A128" s="24" t="s">
        <v>209</v>
      </c>
      <c r="B128" s="189"/>
      <c r="C128" s="21"/>
      <c r="D128" s="21"/>
      <c r="E128" s="21"/>
      <c r="F128" s="21"/>
      <c r="G128" s="22"/>
    </row>
    <row r="129" spans="1:7" s="3" customFormat="1" x14ac:dyDescent="0.2">
      <c r="A129" s="19" t="s">
        <v>210</v>
      </c>
      <c r="B129" s="190" t="s">
        <v>211</v>
      </c>
      <c r="C129" s="26">
        <f t="shared" ref="C129:G129" si="21">C130+C131</f>
        <v>0</v>
      </c>
      <c r="D129" s="26">
        <f t="shared" si="21"/>
        <v>0</v>
      </c>
      <c r="E129" s="26">
        <f t="shared" si="21"/>
        <v>0</v>
      </c>
      <c r="F129" s="26">
        <f t="shared" si="21"/>
        <v>0</v>
      </c>
      <c r="G129" s="27">
        <f t="shared" si="21"/>
        <v>0</v>
      </c>
    </row>
    <row r="130" spans="1:7" x14ac:dyDescent="0.2">
      <c r="A130" s="24" t="s">
        <v>205</v>
      </c>
      <c r="B130" s="189" t="s">
        <v>212</v>
      </c>
      <c r="C130" s="21"/>
      <c r="D130" s="21"/>
      <c r="E130" s="21"/>
      <c r="F130" s="21"/>
      <c r="G130" s="22"/>
    </row>
    <row r="131" spans="1:7" x14ac:dyDescent="0.2">
      <c r="A131" s="24" t="s">
        <v>207</v>
      </c>
      <c r="B131" s="189" t="s">
        <v>213</v>
      </c>
      <c r="C131" s="21"/>
      <c r="D131" s="21"/>
      <c r="E131" s="21"/>
      <c r="F131" s="21"/>
      <c r="G131" s="22"/>
    </row>
    <row r="132" spans="1:7" s="3" customFormat="1" x14ac:dyDescent="0.2">
      <c r="A132" s="37" t="s">
        <v>214</v>
      </c>
      <c r="B132" s="190" t="s">
        <v>215</v>
      </c>
      <c r="C132" s="26">
        <f t="shared" ref="C132:G132" si="22">C133+C134</f>
        <v>0</v>
      </c>
      <c r="D132" s="26">
        <f t="shared" si="22"/>
        <v>0</v>
      </c>
      <c r="E132" s="26">
        <f t="shared" si="22"/>
        <v>0</v>
      </c>
      <c r="F132" s="26">
        <f t="shared" si="22"/>
        <v>0</v>
      </c>
      <c r="G132" s="27">
        <f t="shared" si="22"/>
        <v>0</v>
      </c>
    </row>
    <row r="133" spans="1:7" x14ac:dyDescent="0.2">
      <c r="A133" s="24" t="s">
        <v>205</v>
      </c>
      <c r="B133" s="189" t="s">
        <v>216</v>
      </c>
      <c r="C133" s="21"/>
      <c r="D133" s="21"/>
      <c r="E133" s="21"/>
      <c r="F133" s="21"/>
      <c r="G133" s="22"/>
    </row>
    <row r="134" spans="1:7" x14ac:dyDescent="0.2">
      <c r="A134" s="24" t="s">
        <v>207</v>
      </c>
      <c r="B134" s="189" t="s">
        <v>217</v>
      </c>
      <c r="C134" s="21"/>
      <c r="D134" s="21"/>
      <c r="E134" s="21"/>
      <c r="F134" s="21"/>
      <c r="G134" s="22"/>
    </row>
    <row r="135" spans="1:7" s="3" customFormat="1" x14ac:dyDescent="0.2">
      <c r="A135" s="37" t="s">
        <v>218</v>
      </c>
      <c r="B135" s="190" t="s">
        <v>219</v>
      </c>
      <c r="C135" s="26">
        <f t="shared" ref="C135:G135" si="23">C136+C137</f>
        <v>0</v>
      </c>
      <c r="D135" s="26">
        <f t="shared" si="23"/>
        <v>0</v>
      </c>
      <c r="E135" s="26">
        <f t="shared" si="23"/>
        <v>0</v>
      </c>
      <c r="F135" s="26">
        <f t="shared" si="23"/>
        <v>0</v>
      </c>
      <c r="G135" s="27">
        <f t="shared" si="23"/>
        <v>0</v>
      </c>
    </row>
    <row r="136" spans="1:7" x14ac:dyDescent="0.2">
      <c r="A136" s="24" t="s">
        <v>205</v>
      </c>
      <c r="B136" s="189" t="s">
        <v>220</v>
      </c>
      <c r="C136" s="21"/>
      <c r="D136" s="21"/>
      <c r="E136" s="21"/>
      <c r="F136" s="21"/>
      <c r="G136" s="22"/>
    </row>
    <row r="137" spans="1:7" x14ac:dyDescent="0.2">
      <c r="A137" s="24" t="s">
        <v>207</v>
      </c>
      <c r="B137" s="189" t="s">
        <v>221</v>
      </c>
      <c r="C137" s="21"/>
      <c r="D137" s="21"/>
      <c r="E137" s="21"/>
      <c r="F137" s="21"/>
      <c r="G137" s="22"/>
    </row>
    <row r="138" spans="1:7" s="3" customFormat="1" x14ac:dyDescent="0.2">
      <c r="A138" s="37" t="s">
        <v>222</v>
      </c>
      <c r="B138" s="190" t="s">
        <v>223</v>
      </c>
      <c r="C138" s="26">
        <f t="shared" ref="C138:G138" si="24">C139+C140</f>
        <v>24</v>
      </c>
      <c r="D138" s="26">
        <f t="shared" si="24"/>
        <v>20</v>
      </c>
      <c r="E138" s="26">
        <f t="shared" si="24"/>
        <v>25</v>
      </c>
      <c r="F138" s="26">
        <f t="shared" si="24"/>
        <v>25</v>
      </c>
      <c r="G138" s="27">
        <f t="shared" si="24"/>
        <v>21</v>
      </c>
    </row>
    <row r="139" spans="1:7" x14ac:dyDescent="0.2">
      <c r="A139" s="24" t="s">
        <v>205</v>
      </c>
      <c r="B139" s="189" t="s">
        <v>224</v>
      </c>
      <c r="C139" s="21">
        <v>24</v>
      </c>
      <c r="D139" s="21">
        <v>20</v>
      </c>
      <c r="E139" s="21">
        <v>25</v>
      </c>
      <c r="F139" s="21">
        <v>25</v>
      </c>
      <c r="G139" s="22">
        <v>21</v>
      </c>
    </row>
    <row r="140" spans="1:7" x14ac:dyDescent="0.2">
      <c r="A140" s="24" t="s">
        <v>207</v>
      </c>
      <c r="B140" s="189" t="s">
        <v>225</v>
      </c>
      <c r="C140" s="21"/>
      <c r="D140" s="21"/>
      <c r="E140" s="21"/>
      <c r="F140" s="21"/>
      <c r="G140" s="22"/>
    </row>
    <row r="141" spans="1:7" s="3" customFormat="1" x14ac:dyDescent="0.2">
      <c r="A141" s="38" t="s">
        <v>226</v>
      </c>
      <c r="B141" s="188" t="s">
        <v>227</v>
      </c>
      <c r="C141" s="39">
        <f t="shared" ref="C141:G141" si="25">C142+C143</f>
        <v>0</v>
      </c>
      <c r="D141" s="39">
        <f t="shared" si="25"/>
        <v>0</v>
      </c>
      <c r="E141" s="39">
        <f t="shared" si="25"/>
        <v>0</v>
      </c>
      <c r="F141" s="39">
        <f t="shared" si="25"/>
        <v>0</v>
      </c>
      <c r="G141" s="40">
        <f t="shared" si="25"/>
        <v>0</v>
      </c>
    </row>
    <row r="142" spans="1:7" x14ac:dyDescent="0.2">
      <c r="A142" s="24" t="s">
        <v>205</v>
      </c>
      <c r="B142" s="189" t="s">
        <v>228</v>
      </c>
      <c r="C142" s="21"/>
      <c r="D142" s="21"/>
      <c r="E142" s="21"/>
      <c r="F142" s="21"/>
      <c r="G142" s="22"/>
    </row>
    <row r="143" spans="1:7" x14ac:dyDescent="0.2">
      <c r="A143" s="24" t="s">
        <v>207</v>
      </c>
      <c r="B143" s="189" t="s">
        <v>229</v>
      </c>
      <c r="C143" s="21"/>
      <c r="D143" s="21"/>
      <c r="E143" s="21"/>
      <c r="F143" s="21"/>
      <c r="G143" s="22"/>
    </row>
    <row r="144" spans="1:7" s="3" customFormat="1" x14ac:dyDescent="0.2">
      <c r="A144" s="37" t="s">
        <v>230</v>
      </c>
      <c r="B144" s="190" t="s">
        <v>231</v>
      </c>
      <c r="C144" s="26">
        <f t="shared" ref="C144:G144" si="26">C145+C146</f>
        <v>0</v>
      </c>
      <c r="D144" s="26">
        <f t="shared" si="26"/>
        <v>0</v>
      </c>
      <c r="E144" s="26">
        <f t="shared" si="26"/>
        <v>0</v>
      </c>
      <c r="F144" s="26">
        <f t="shared" si="26"/>
        <v>0</v>
      </c>
      <c r="G144" s="27">
        <f t="shared" si="26"/>
        <v>0</v>
      </c>
    </row>
    <row r="145" spans="1:7" x14ac:dyDescent="0.2">
      <c r="A145" s="24" t="s">
        <v>205</v>
      </c>
      <c r="B145" s="189" t="s">
        <v>232</v>
      </c>
      <c r="C145" s="21"/>
      <c r="D145" s="21"/>
      <c r="E145" s="21"/>
      <c r="F145" s="21"/>
      <c r="G145" s="22"/>
    </row>
    <row r="146" spans="1:7" x14ac:dyDescent="0.2">
      <c r="A146" s="24" t="s">
        <v>207</v>
      </c>
      <c r="B146" s="189" t="s">
        <v>233</v>
      </c>
      <c r="C146" s="21"/>
      <c r="D146" s="21"/>
      <c r="E146" s="21"/>
      <c r="F146" s="21"/>
      <c r="G146" s="22"/>
    </row>
    <row r="147" spans="1:7" s="3" customFormat="1" ht="25.5" x14ac:dyDescent="0.2">
      <c r="A147" s="37" t="s">
        <v>234</v>
      </c>
      <c r="B147" s="190" t="s">
        <v>235</v>
      </c>
      <c r="C147" s="26">
        <f t="shared" ref="C147:G147" si="27">C148+C149</f>
        <v>0</v>
      </c>
      <c r="D147" s="26">
        <f t="shared" si="27"/>
        <v>0</v>
      </c>
      <c r="E147" s="26">
        <f t="shared" si="27"/>
        <v>0</v>
      </c>
      <c r="F147" s="26">
        <f t="shared" si="27"/>
        <v>0</v>
      </c>
      <c r="G147" s="27">
        <f t="shared" si="27"/>
        <v>0</v>
      </c>
    </row>
    <row r="148" spans="1:7" x14ac:dyDescent="0.2">
      <c r="A148" s="24" t="s">
        <v>205</v>
      </c>
      <c r="B148" s="189" t="s">
        <v>236</v>
      </c>
      <c r="C148" s="21"/>
      <c r="D148" s="21"/>
      <c r="E148" s="21"/>
      <c r="F148" s="21"/>
      <c r="G148" s="22"/>
    </row>
    <row r="149" spans="1:7" x14ac:dyDescent="0.2">
      <c r="A149" s="24" t="s">
        <v>207</v>
      </c>
      <c r="B149" s="189" t="s">
        <v>237</v>
      </c>
      <c r="C149" s="21"/>
      <c r="D149" s="21"/>
      <c r="E149" s="21"/>
      <c r="F149" s="21"/>
      <c r="G149" s="22"/>
    </row>
    <row r="150" spans="1:7" s="3" customFormat="1" x14ac:dyDescent="0.2">
      <c r="A150" s="37" t="s">
        <v>238</v>
      </c>
      <c r="B150" s="190" t="s">
        <v>239</v>
      </c>
      <c r="C150" s="26">
        <f t="shared" ref="C150:G150" si="28">C151+C152</f>
        <v>219</v>
      </c>
      <c r="D150" s="26">
        <f t="shared" si="28"/>
        <v>235</v>
      </c>
      <c r="E150" s="26">
        <f t="shared" si="28"/>
        <v>247</v>
      </c>
      <c r="F150" s="26">
        <f t="shared" si="28"/>
        <v>258</v>
      </c>
      <c r="G150" s="27">
        <f t="shared" si="28"/>
        <v>271</v>
      </c>
    </row>
    <row r="151" spans="1:7" x14ac:dyDescent="0.2">
      <c r="A151" s="24" t="s">
        <v>205</v>
      </c>
      <c r="B151" s="189" t="s">
        <v>240</v>
      </c>
      <c r="C151" s="21">
        <v>219</v>
      </c>
      <c r="D151" s="21">
        <v>235</v>
      </c>
      <c r="E151" s="21">
        <v>247</v>
      </c>
      <c r="F151" s="21">
        <v>258</v>
      </c>
      <c r="G151" s="22">
        <v>271</v>
      </c>
    </row>
    <row r="152" spans="1:7" x14ac:dyDescent="0.2">
      <c r="A152" s="24" t="s">
        <v>207</v>
      </c>
      <c r="B152" s="189" t="s">
        <v>241</v>
      </c>
      <c r="C152" s="21"/>
      <c r="D152" s="21"/>
      <c r="E152" s="21"/>
      <c r="F152" s="21"/>
      <c r="G152" s="22"/>
    </row>
    <row r="153" spans="1:7" x14ac:dyDescent="0.2">
      <c r="A153" s="19" t="s">
        <v>209</v>
      </c>
      <c r="B153" s="199"/>
      <c r="C153" s="21"/>
      <c r="D153" s="21"/>
      <c r="E153" s="21"/>
      <c r="F153" s="21"/>
      <c r="G153" s="22"/>
    </row>
    <row r="154" spans="1:7" s="3" customFormat="1" x14ac:dyDescent="0.2">
      <c r="A154" s="19" t="s">
        <v>242</v>
      </c>
      <c r="B154" s="200" t="s">
        <v>243</v>
      </c>
      <c r="C154" s="26">
        <f t="shared" ref="C154:G154" si="29">C155+C156</f>
        <v>77</v>
      </c>
      <c r="D154" s="26">
        <f t="shared" si="29"/>
        <v>85</v>
      </c>
      <c r="E154" s="26">
        <f t="shared" si="29"/>
        <v>89</v>
      </c>
      <c r="F154" s="26">
        <f t="shared" si="29"/>
        <v>93</v>
      </c>
      <c r="G154" s="27">
        <f t="shared" si="29"/>
        <v>98</v>
      </c>
    </row>
    <row r="155" spans="1:7" x14ac:dyDescent="0.2">
      <c r="A155" s="24" t="s">
        <v>205</v>
      </c>
      <c r="B155" s="201" t="s">
        <v>244</v>
      </c>
      <c r="C155" s="21">
        <v>77</v>
      </c>
      <c r="D155" s="21">
        <v>85</v>
      </c>
      <c r="E155" s="21">
        <v>89</v>
      </c>
      <c r="F155" s="21">
        <v>93</v>
      </c>
      <c r="G155" s="22">
        <v>98</v>
      </c>
    </row>
    <row r="156" spans="1:7" x14ac:dyDescent="0.2">
      <c r="A156" s="24" t="s">
        <v>207</v>
      </c>
      <c r="B156" s="201" t="s">
        <v>245</v>
      </c>
      <c r="C156" s="21"/>
      <c r="D156" s="21"/>
      <c r="E156" s="21"/>
      <c r="F156" s="21"/>
      <c r="G156" s="22"/>
    </row>
    <row r="157" spans="1:7" s="3" customFormat="1" x14ac:dyDescent="0.2">
      <c r="A157" s="19" t="s">
        <v>246</v>
      </c>
      <c r="B157" s="200" t="s">
        <v>247</v>
      </c>
      <c r="C157" s="26">
        <f t="shared" ref="C157:G157" si="30">C158+C159</f>
        <v>82</v>
      </c>
      <c r="D157" s="26">
        <f t="shared" si="30"/>
        <v>90</v>
      </c>
      <c r="E157" s="26">
        <f t="shared" si="30"/>
        <v>94</v>
      </c>
      <c r="F157" s="26">
        <f t="shared" si="30"/>
        <v>99</v>
      </c>
      <c r="G157" s="27">
        <f t="shared" si="30"/>
        <v>104</v>
      </c>
    </row>
    <row r="158" spans="1:7" x14ac:dyDescent="0.2">
      <c r="A158" s="24" t="s">
        <v>205</v>
      </c>
      <c r="B158" s="201" t="s">
        <v>248</v>
      </c>
      <c r="C158" s="21">
        <v>82</v>
      </c>
      <c r="D158" s="21">
        <v>90</v>
      </c>
      <c r="E158" s="21">
        <v>94</v>
      </c>
      <c r="F158" s="21">
        <v>99</v>
      </c>
      <c r="G158" s="22">
        <v>104</v>
      </c>
    </row>
    <row r="159" spans="1:7" x14ac:dyDescent="0.2">
      <c r="A159" s="24" t="s">
        <v>207</v>
      </c>
      <c r="B159" s="201" t="s">
        <v>249</v>
      </c>
      <c r="C159" s="21"/>
      <c r="D159" s="21"/>
      <c r="E159" s="21"/>
      <c r="F159" s="21"/>
      <c r="G159" s="22"/>
    </row>
    <row r="160" spans="1:7" s="3" customFormat="1" x14ac:dyDescent="0.2">
      <c r="A160" s="19" t="s">
        <v>250</v>
      </c>
      <c r="B160" s="200" t="s">
        <v>251</v>
      </c>
      <c r="C160" s="26">
        <f t="shared" ref="C160:G160" si="31">C161+C162</f>
        <v>47</v>
      </c>
      <c r="D160" s="26">
        <f t="shared" si="31"/>
        <v>49</v>
      </c>
      <c r="E160" s="26">
        <f t="shared" si="31"/>
        <v>51</v>
      </c>
      <c r="F160" s="26">
        <f t="shared" si="31"/>
        <v>54</v>
      </c>
      <c r="G160" s="27">
        <f t="shared" si="31"/>
        <v>56</v>
      </c>
    </row>
    <row r="161" spans="1:7" x14ac:dyDescent="0.2">
      <c r="A161" s="24" t="s">
        <v>205</v>
      </c>
      <c r="B161" s="201" t="s">
        <v>252</v>
      </c>
      <c r="C161" s="21">
        <v>47</v>
      </c>
      <c r="D161" s="21">
        <v>49</v>
      </c>
      <c r="E161" s="21">
        <v>51</v>
      </c>
      <c r="F161" s="21">
        <v>54</v>
      </c>
      <c r="G161" s="22">
        <v>56</v>
      </c>
    </row>
    <row r="162" spans="1:7" x14ac:dyDescent="0.2">
      <c r="A162" s="24" t="s">
        <v>207</v>
      </c>
      <c r="B162" s="201" t="s">
        <v>253</v>
      </c>
      <c r="C162" s="21"/>
      <c r="D162" s="21"/>
      <c r="E162" s="21"/>
      <c r="F162" s="21"/>
      <c r="G162" s="22"/>
    </row>
    <row r="163" spans="1:7" s="3" customFormat="1" x14ac:dyDescent="0.2">
      <c r="A163" s="19" t="s">
        <v>145</v>
      </c>
      <c r="B163" s="200" t="s">
        <v>254</v>
      </c>
      <c r="C163" s="26">
        <f t="shared" ref="C163:G165" si="32">C125+C132+C135+C138+C141+C144+C147+C150</f>
        <v>243</v>
      </c>
      <c r="D163" s="26">
        <f t="shared" si="32"/>
        <v>255</v>
      </c>
      <c r="E163" s="26">
        <f t="shared" si="32"/>
        <v>272</v>
      </c>
      <c r="F163" s="26">
        <f t="shared" si="32"/>
        <v>283</v>
      </c>
      <c r="G163" s="27">
        <f t="shared" si="32"/>
        <v>292</v>
      </c>
    </row>
    <row r="164" spans="1:7" s="3" customFormat="1" x14ac:dyDescent="0.2">
      <c r="A164" s="19" t="s">
        <v>255</v>
      </c>
      <c r="B164" s="200" t="s">
        <v>256</v>
      </c>
      <c r="C164" s="26">
        <f t="shared" si="32"/>
        <v>243</v>
      </c>
      <c r="D164" s="26">
        <f t="shared" si="32"/>
        <v>255</v>
      </c>
      <c r="E164" s="26">
        <f t="shared" si="32"/>
        <v>272</v>
      </c>
      <c r="F164" s="26">
        <f t="shared" si="32"/>
        <v>283</v>
      </c>
      <c r="G164" s="27">
        <f t="shared" si="32"/>
        <v>292</v>
      </c>
    </row>
    <row r="165" spans="1:7" s="3" customFormat="1" x14ac:dyDescent="0.2">
      <c r="A165" s="19" t="s">
        <v>257</v>
      </c>
      <c r="B165" s="200" t="s">
        <v>258</v>
      </c>
      <c r="C165" s="26">
        <f t="shared" si="32"/>
        <v>0</v>
      </c>
      <c r="D165" s="26">
        <f t="shared" si="32"/>
        <v>0</v>
      </c>
      <c r="E165" s="26">
        <f t="shared" si="32"/>
        <v>0</v>
      </c>
      <c r="F165" s="26">
        <f t="shared" si="32"/>
        <v>0</v>
      </c>
      <c r="G165" s="27">
        <f t="shared" si="32"/>
        <v>0</v>
      </c>
    </row>
    <row r="166" spans="1:7" ht="25.5" x14ac:dyDescent="0.2">
      <c r="A166" s="19" t="s">
        <v>259</v>
      </c>
      <c r="B166" s="200" t="s">
        <v>260</v>
      </c>
      <c r="C166" s="44">
        <f t="shared" ref="C166:G166" si="33">+C168+C169</f>
        <v>75</v>
      </c>
      <c r="D166" s="44">
        <f t="shared" si="33"/>
        <v>4</v>
      </c>
      <c r="E166" s="44">
        <f t="shared" si="33"/>
        <v>3</v>
      </c>
      <c r="F166" s="44">
        <f t="shared" si="33"/>
        <v>4</v>
      </c>
      <c r="G166" s="44">
        <f t="shared" si="33"/>
        <v>5</v>
      </c>
    </row>
    <row r="167" spans="1:7" x14ac:dyDescent="0.2">
      <c r="A167" s="24" t="s">
        <v>209</v>
      </c>
      <c r="B167" s="189"/>
      <c r="C167" s="21"/>
      <c r="D167" s="21"/>
      <c r="E167" s="21"/>
      <c r="F167" s="21"/>
      <c r="G167" s="22"/>
    </row>
    <row r="168" spans="1:7" x14ac:dyDescent="0.2">
      <c r="A168" s="24" t="s">
        <v>261</v>
      </c>
      <c r="B168" s="189" t="s">
        <v>262</v>
      </c>
      <c r="C168" s="21">
        <v>75</v>
      </c>
      <c r="D168" s="21">
        <v>4</v>
      </c>
      <c r="E168" s="21">
        <v>3</v>
      </c>
      <c r="F168" s="21">
        <v>4</v>
      </c>
      <c r="G168" s="22">
        <v>5</v>
      </c>
    </row>
    <row r="169" spans="1:7" x14ac:dyDescent="0.2">
      <c r="A169" s="24" t="s">
        <v>263</v>
      </c>
      <c r="B169" s="189" t="s">
        <v>264</v>
      </c>
      <c r="C169" s="21"/>
      <c r="D169" s="21"/>
      <c r="E169" s="21"/>
      <c r="F169" s="21"/>
      <c r="G169" s="22"/>
    </row>
    <row r="170" spans="1:7" s="3" customFormat="1" ht="13.5" thickBot="1" x14ac:dyDescent="0.25">
      <c r="A170" s="31" t="s">
        <v>265</v>
      </c>
      <c r="B170" s="192" t="s">
        <v>266</v>
      </c>
      <c r="C170" s="32">
        <f t="shared" ref="C170:G170" si="34">IF((C117+C123+C163+C166)=C90,C117+C123+C163+C166,"Сумата на актива=Сумата на пасива")</f>
        <v>730</v>
      </c>
      <c r="D170" s="32">
        <f t="shared" si="34"/>
        <v>686</v>
      </c>
      <c r="E170" s="32">
        <f t="shared" si="34"/>
        <v>720</v>
      </c>
      <c r="F170" s="32">
        <f t="shared" si="34"/>
        <v>752</v>
      </c>
      <c r="G170" s="33">
        <f t="shared" si="34"/>
        <v>786</v>
      </c>
    </row>
  </sheetData>
  <mergeCells count="6">
    <mergeCell ref="A3:G3"/>
    <mergeCell ref="A5:G5"/>
    <mergeCell ref="A7:B7"/>
    <mergeCell ref="C7:G7"/>
    <mergeCell ref="A93:B93"/>
    <mergeCell ref="C93:G93"/>
  </mergeCells>
  <pageMargins left="0.78740157480314965" right="0.19685039370078741" top="0.59055118110236227" bottom="0.27559055118110237" header="0.31496062992125984" footer="0.31496062992125984"/>
  <pageSetup paperSize="9" scale="7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L17"/>
  <sheetViews>
    <sheetView tabSelected="1" workbookViewId="0">
      <selection activeCell="E26" sqref="E26"/>
    </sheetView>
  </sheetViews>
  <sheetFormatPr defaultRowHeight="15" x14ac:dyDescent="0.25"/>
  <cols>
    <col min="1" max="1" width="3.42578125" style="176" customWidth="1"/>
    <col min="2" max="2" width="7.5703125" style="176" bestFit="1" customWidth="1"/>
    <col min="3" max="3" width="26.42578125" style="176" customWidth="1"/>
    <col min="4" max="4" width="9.140625" style="176"/>
    <col min="5" max="5" width="17.7109375" style="176" customWidth="1"/>
    <col min="6" max="7" width="15.5703125" style="176" customWidth="1"/>
    <col min="8" max="8" width="17.28515625" style="176" customWidth="1"/>
    <col min="9" max="9" width="16.42578125" style="176" customWidth="1"/>
    <col min="10" max="10" width="11.28515625" style="176" customWidth="1"/>
    <col min="11" max="11" width="11.85546875" style="176" customWidth="1"/>
    <col min="12" max="12" width="13.140625" style="176" customWidth="1"/>
    <col min="13" max="16384" width="9.140625" style="176"/>
  </cols>
  <sheetData>
    <row r="1" spans="1:12" s="2" customFormat="1" ht="15.75" x14ac:dyDescent="0.25">
      <c r="A1" s="108" t="s">
        <v>395</v>
      </c>
    </row>
    <row r="2" spans="1:12" s="170" customFormat="1" x14ac:dyDescent="0.25"/>
    <row r="3" spans="1:12" s="173" customFormat="1" ht="12.75" x14ac:dyDescent="0.2">
      <c r="A3" s="171" t="s">
        <v>370</v>
      </c>
      <c r="B3" s="172"/>
      <c r="C3" s="171"/>
      <c r="D3" s="171"/>
      <c r="E3" s="171"/>
      <c r="F3" s="171"/>
      <c r="G3" s="171"/>
      <c r="H3" s="171"/>
      <c r="I3" s="171"/>
      <c r="J3" s="171"/>
      <c r="K3" s="171"/>
    </row>
    <row r="4" spans="1:12" s="173" customFormat="1" ht="12.75" x14ac:dyDescent="0.2">
      <c r="A4" s="171" t="s">
        <v>398</v>
      </c>
      <c r="B4" s="172"/>
      <c r="C4" s="171"/>
      <c r="D4" s="171"/>
      <c r="E4" s="171"/>
      <c r="F4" s="171"/>
      <c r="G4" s="171"/>
      <c r="H4" s="171"/>
      <c r="I4" s="171"/>
      <c r="J4" s="171"/>
      <c r="K4" s="171"/>
    </row>
    <row r="5" spans="1:12" s="170" customFormat="1" x14ac:dyDescent="0.25">
      <c r="C5" s="174"/>
      <c r="D5" s="174"/>
      <c r="E5" s="174"/>
      <c r="F5" s="174"/>
      <c r="G5" s="174"/>
      <c r="H5" s="174"/>
      <c r="I5" s="174"/>
      <c r="J5" s="174"/>
      <c r="K5" s="174"/>
      <c r="L5" s="175"/>
    </row>
    <row r="6" spans="1:12" ht="20.25" x14ac:dyDescent="0.3">
      <c r="C6" s="177"/>
      <c r="D6" s="177"/>
      <c r="E6" s="177"/>
      <c r="F6" s="177"/>
      <c r="G6" s="177"/>
      <c r="H6" s="177"/>
      <c r="I6" s="177"/>
      <c r="J6" s="177"/>
      <c r="K6" s="177"/>
      <c r="L6" s="177"/>
    </row>
    <row r="7" spans="1:12" s="178" customFormat="1" ht="15" customHeight="1" x14ac:dyDescent="0.25">
      <c r="B7" s="216"/>
      <c r="C7" s="216" t="s">
        <v>371</v>
      </c>
      <c r="D7" s="216" t="s">
        <v>372</v>
      </c>
      <c r="E7" s="218" t="s">
        <v>373</v>
      </c>
      <c r="F7" s="219"/>
      <c r="G7" s="216" t="s">
        <v>374</v>
      </c>
      <c r="H7" s="216" t="s">
        <v>375</v>
      </c>
      <c r="I7" s="216" t="s">
        <v>376</v>
      </c>
      <c r="J7" s="218" t="s">
        <v>377</v>
      </c>
      <c r="K7" s="219"/>
      <c r="L7" s="216" t="s">
        <v>378</v>
      </c>
    </row>
    <row r="8" spans="1:12" s="178" customFormat="1" ht="109.5" customHeight="1" x14ac:dyDescent="0.25">
      <c r="B8" s="217"/>
      <c r="C8" s="217"/>
      <c r="D8" s="217"/>
      <c r="E8" s="179" t="s">
        <v>379</v>
      </c>
      <c r="F8" s="179" t="s">
        <v>380</v>
      </c>
      <c r="G8" s="217"/>
      <c r="H8" s="217"/>
      <c r="I8" s="217"/>
      <c r="J8" s="179" t="s">
        <v>381</v>
      </c>
      <c r="K8" s="179" t="s">
        <v>382</v>
      </c>
      <c r="L8" s="217"/>
    </row>
    <row r="9" spans="1:12" x14ac:dyDescent="0.25">
      <c r="B9" s="180" t="s">
        <v>383</v>
      </c>
      <c r="C9" s="180" t="s">
        <v>384</v>
      </c>
      <c r="D9" s="180" t="s">
        <v>385</v>
      </c>
      <c r="E9" s="180" t="s">
        <v>386</v>
      </c>
      <c r="F9" s="180" t="s">
        <v>387</v>
      </c>
      <c r="G9" s="180" t="s">
        <v>388</v>
      </c>
      <c r="H9" s="180" t="s">
        <v>389</v>
      </c>
      <c r="I9" s="180" t="s">
        <v>390</v>
      </c>
      <c r="J9" s="180" t="s">
        <v>391</v>
      </c>
      <c r="K9" s="180" t="s">
        <v>392</v>
      </c>
      <c r="L9" s="180" t="s">
        <v>393</v>
      </c>
    </row>
    <row r="10" spans="1:12" x14ac:dyDescent="0.25">
      <c r="B10" s="181"/>
      <c r="C10" s="181"/>
      <c r="D10" s="181"/>
      <c r="E10" s="181"/>
      <c r="F10" s="181"/>
      <c r="G10" s="181"/>
      <c r="H10" s="182"/>
      <c r="I10" s="182"/>
      <c r="J10" s="181"/>
      <c r="K10" s="181"/>
      <c r="L10" s="182"/>
    </row>
    <row r="11" spans="1:12" x14ac:dyDescent="0.25">
      <c r="B11" s="183" t="s">
        <v>11</v>
      </c>
      <c r="C11" s="183" t="s">
        <v>397</v>
      </c>
      <c r="D11" s="183"/>
      <c r="E11" s="183"/>
      <c r="F11" s="183"/>
      <c r="G11" s="183"/>
      <c r="H11" s="184"/>
      <c r="I11" s="184"/>
      <c r="J11" s="183"/>
      <c r="K11" s="183"/>
      <c r="L11" s="184"/>
    </row>
    <row r="12" spans="1:12" x14ac:dyDescent="0.25">
      <c r="B12" s="183"/>
      <c r="C12" s="183"/>
      <c r="D12" s="183"/>
      <c r="E12" s="183"/>
      <c r="F12" s="183"/>
      <c r="G12" s="183"/>
      <c r="H12" s="184"/>
      <c r="I12" s="184"/>
      <c r="J12" s="183"/>
      <c r="K12" s="183"/>
      <c r="L12" s="184"/>
    </row>
    <row r="13" spans="1:12" x14ac:dyDescent="0.25">
      <c r="B13" s="183" t="s">
        <v>12</v>
      </c>
      <c r="C13" s="183" t="s">
        <v>397</v>
      </c>
      <c r="D13" s="183"/>
      <c r="E13" s="183"/>
      <c r="F13" s="183"/>
      <c r="G13" s="183"/>
      <c r="H13" s="184"/>
      <c r="I13" s="184"/>
      <c r="J13" s="183"/>
      <c r="K13" s="183"/>
      <c r="L13" s="184"/>
    </row>
    <row r="14" spans="1:12" x14ac:dyDescent="0.25">
      <c r="B14" s="183"/>
      <c r="C14" s="183"/>
      <c r="D14" s="183"/>
      <c r="E14" s="183"/>
      <c r="F14" s="183"/>
      <c r="G14" s="183"/>
      <c r="H14" s="184"/>
      <c r="I14" s="184"/>
      <c r="J14" s="183"/>
      <c r="K14" s="183"/>
      <c r="L14" s="184"/>
    </row>
    <row r="15" spans="1:12" x14ac:dyDescent="0.25">
      <c r="B15" s="183" t="s">
        <v>13</v>
      </c>
      <c r="C15" s="183" t="s">
        <v>397</v>
      </c>
      <c r="D15" s="183"/>
      <c r="E15" s="183"/>
      <c r="F15" s="183"/>
      <c r="G15" s="183"/>
      <c r="H15" s="184"/>
      <c r="I15" s="184"/>
      <c r="J15" s="183"/>
      <c r="K15" s="183"/>
      <c r="L15" s="184"/>
    </row>
    <row r="16" spans="1:12" x14ac:dyDescent="0.25">
      <c r="B16" s="183"/>
      <c r="C16" s="183"/>
      <c r="D16" s="183"/>
      <c r="E16" s="183"/>
      <c r="F16" s="183"/>
      <c r="G16" s="183"/>
      <c r="H16" s="184"/>
      <c r="I16" s="184"/>
      <c r="J16" s="183"/>
      <c r="K16" s="183"/>
      <c r="L16" s="184"/>
    </row>
    <row r="17" spans="2:12" x14ac:dyDescent="0.25">
      <c r="B17" s="185"/>
      <c r="C17" s="185"/>
      <c r="D17" s="185"/>
      <c r="E17" s="185"/>
      <c r="F17" s="185"/>
      <c r="G17" s="185"/>
      <c r="H17" s="185"/>
      <c r="I17" s="186"/>
      <c r="J17" s="185"/>
      <c r="K17" s="185"/>
      <c r="L17" s="186"/>
    </row>
  </sheetData>
  <mergeCells count="9">
    <mergeCell ref="I7:I8"/>
    <mergeCell ref="J7:K7"/>
    <mergeCell ref="L7:L8"/>
    <mergeCell ref="B7:B8"/>
    <mergeCell ref="C7:C8"/>
    <mergeCell ref="D7:D8"/>
    <mergeCell ref="E7:F7"/>
    <mergeCell ref="G7:G8"/>
    <mergeCell ref="H7:H8"/>
  </mergeCells>
  <pageMargins left="0.59055118110236227" right="0.19685039370078741" top="0.98425196850393704" bottom="0.59055118110236227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34"/>
  <sheetViews>
    <sheetView showZeros="0" showWhiteSpace="0" zoomScale="97" zoomScaleNormal="97" workbookViewId="0">
      <selection activeCell="F14" sqref="F14"/>
    </sheetView>
  </sheetViews>
  <sheetFormatPr defaultRowHeight="12.75" x14ac:dyDescent="0.2"/>
  <cols>
    <col min="1" max="1" width="42" style="109" customWidth="1"/>
    <col min="2" max="6" width="12.140625" style="109" customWidth="1"/>
    <col min="7" max="16384" width="9.140625" style="109"/>
  </cols>
  <sheetData>
    <row r="1" spans="1:6" s="2" customFormat="1" ht="15.75" x14ac:dyDescent="0.25">
      <c r="A1" s="108" t="s">
        <v>396</v>
      </c>
    </row>
    <row r="3" spans="1:6" ht="35.25" customHeight="1" x14ac:dyDescent="0.2">
      <c r="A3" s="220" t="s">
        <v>369</v>
      </c>
      <c r="B3" s="220"/>
      <c r="C3" s="220"/>
      <c r="D3" s="220"/>
      <c r="E3" s="220"/>
      <c r="F3" s="220"/>
    </row>
    <row r="4" spans="1:6" ht="15.75" thickBot="1" x14ac:dyDescent="0.3">
      <c r="D4" s="114" t="s">
        <v>346</v>
      </c>
    </row>
    <row r="5" spans="1:6" x14ac:dyDescent="0.2">
      <c r="A5" s="134"/>
      <c r="B5" s="135">
        <v>2022</v>
      </c>
      <c r="C5" s="135">
        <v>2023</v>
      </c>
      <c r="D5" s="136">
        <v>2024</v>
      </c>
    </row>
    <row r="6" spans="1:6" ht="16.5" customHeight="1" x14ac:dyDescent="0.2">
      <c r="A6" s="137"/>
      <c r="B6" s="120" t="s">
        <v>8</v>
      </c>
      <c r="C6" s="120" t="s">
        <v>8</v>
      </c>
      <c r="D6" s="138" t="s">
        <v>8</v>
      </c>
    </row>
    <row r="7" spans="1:6" ht="16.5" customHeight="1" x14ac:dyDescent="0.2">
      <c r="A7" s="139" t="s">
        <v>354</v>
      </c>
      <c r="B7" s="120">
        <f>+B8+B9</f>
        <v>0</v>
      </c>
      <c r="C7" s="120">
        <f>+C8+C9</f>
        <v>0</v>
      </c>
      <c r="D7" s="138">
        <f>+D8+D9</f>
        <v>0</v>
      </c>
    </row>
    <row r="8" spans="1:6" x14ac:dyDescent="0.2">
      <c r="A8" s="140" t="s">
        <v>355</v>
      </c>
      <c r="B8" s="141"/>
      <c r="C8" s="141"/>
      <c r="D8" s="142"/>
    </row>
    <row r="9" spans="1:6" ht="13.5" thickBot="1" x14ac:dyDescent="0.25">
      <c r="A9" s="143"/>
      <c r="B9" s="144"/>
      <c r="C9" s="144"/>
      <c r="D9" s="145"/>
    </row>
    <row r="10" spans="1:6" s="146" customFormat="1" x14ac:dyDescent="0.2">
      <c r="B10" s="147"/>
      <c r="C10" s="147"/>
      <c r="D10" s="147"/>
    </row>
    <row r="11" spans="1:6" s="146" customFormat="1" ht="15.75" thickBot="1" x14ac:dyDescent="0.3">
      <c r="B11" s="147"/>
      <c r="C11" s="147"/>
      <c r="D11" s="147"/>
      <c r="F11" s="114" t="s">
        <v>346</v>
      </c>
    </row>
    <row r="12" spans="1:6" ht="23.25" customHeight="1" thickBot="1" x14ac:dyDescent="0.25">
      <c r="A12" s="221" t="s">
        <v>356</v>
      </c>
      <c r="B12" s="222"/>
      <c r="C12" s="222"/>
      <c r="D12" s="222"/>
      <c r="E12" s="222"/>
      <c r="F12" s="223"/>
    </row>
    <row r="13" spans="1:6" ht="13.5" thickBot="1" x14ac:dyDescent="0.25">
      <c r="A13" s="148"/>
      <c r="B13" s="149">
        <v>2020</v>
      </c>
      <c r="C13" s="149">
        <v>2021</v>
      </c>
      <c r="D13" s="149">
        <v>2022</v>
      </c>
      <c r="E13" s="150">
        <v>2023</v>
      </c>
      <c r="F13" s="150">
        <v>2024</v>
      </c>
    </row>
    <row r="14" spans="1:6" ht="13.5" thickBot="1" x14ac:dyDescent="0.25">
      <c r="A14" s="151"/>
      <c r="B14" s="120" t="s">
        <v>6</v>
      </c>
      <c r="C14" s="120" t="s">
        <v>348</v>
      </c>
      <c r="D14" s="120" t="s">
        <v>8</v>
      </c>
      <c r="E14" s="120" t="s">
        <v>8</v>
      </c>
      <c r="F14" s="138" t="s">
        <v>8</v>
      </c>
    </row>
    <row r="15" spans="1:6" ht="26.25" customHeight="1" x14ac:dyDescent="0.25">
      <c r="A15" s="152" t="s">
        <v>357</v>
      </c>
      <c r="B15" s="153"/>
      <c r="C15" s="153">
        <f>+B27</f>
        <v>0</v>
      </c>
      <c r="D15" s="153">
        <f>+C27</f>
        <v>0</v>
      </c>
      <c r="E15" s="153">
        <f>+D27</f>
        <v>0</v>
      </c>
      <c r="F15" s="154">
        <f>+E27</f>
        <v>0</v>
      </c>
    </row>
    <row r="16" spans="1:6" ht="13.5" x14ac:dyDescent="0.25">
      <c r="A16" s="155" t="s">
        <v>358</v>
      </c>
      <c r="B16" s="156">
        <f t="shared" ref="B16:F16" si="0">+B17-B21</f>
        <v>0</v>
      </c>
      <c r="C16" s="156">
        <f t="shared" si="0"/>
        <v>0</v>
      </c>
      <c r="D16" s="156">
        <f t="shared" si="0"/>
        <v>0</v>
      </c>
      <c r="E16" s="156">
        <f t="shared" si="0"/>
        <v>0</v>
      </c>
      <c r="F16" s="157">
        <f t="shared" si="0"/>
        <v>0</v>
      </c>
    </row>
    <row r="17" spans="1:6" x14ac:dyDescent="0.2">
      <c r="A17" s="125" t="s">
        <v>359</v>
      </c>
      <c r="B17" s="158">
        <f t="shared" ref="B17:F17" si="1">+B18+B19</f>
        <v>0</v>
      </c>
      <c r="C17" s="158">
        <f t="shared" si="1"/>
        <v>0</v>
      </c>
      <c r="D17" s="158">
        <f t="shared" si="1"/>
        <v>0</v>
      </c>
      <c r="E17" s="158">
        <f t="shared" si="1"/>
        <v>0</v>
      </c>
      <c r="F17" s="159">
        <f t="shared" si="1"/>
        <v>0</v>
      </c>
    </row>
    <row r="18" spans="1:6" x14ac:dyDescent="0.2">
      <c r="A18" s="160" t="s">
        <v>360</v>
      </c>
      <c r="B18" s="158"/>
      <c r="C18" s="158"/>
      <c r="D18" s="158"/>
      <c r="E18" s="158"/>
      <c r="F18" s="159"/>
    </row>
    <row r="19" spans="1:6" x14ac:dyDescent="0.2">
      <c r="A19" s="160" t="s">
        <v>361</v>
      </c>
      <c r="B19" s="158"/>
      <c r="C19" s="158"/>
      <c r="D19" s="158"/>
      <c r="E19" s="158"/>
      <c r="F19" s="159"/>
    </row>
    <row r="20" spans="1:6" x14ac:dyDescent="0.2">
      <c r="A20" s="161"/>
      <c r="B20" s="158"/>
      <c r="C20" s="158"/>
      <c r="D20" s="158"/>
      <c r="E20" s="158"/>
      <c r="F20" s="159"/>
    </row>
    <row r="21" spans="1:6" x14ac:dyDescent="0.2">
      <c r="A21" s="125" t="s">
        <v>362</v>
      </c>
      <c r="B21" s="158">
        <f t="shared" ref="B21:F21" si="2">+B22+B23</f>
        <v>0</v>
      </c>
      <c r="C21" s="158">
        <f t="shared" si="2"/>
        <v>0</v>
      </c>
      <c r="D21" s="158">
        <f t="shared" si="2"/>
        <v>0</v>
      </c>
      <c r="E21" s="158">
        <f t="shared" si="2"/>
        <v>0</v>
      </c>
      <c r="F21" s="159">
        <f t="shared" si="2"/>
        <v>0</v>
      </c>
    </row>
    <row r="22" spans="1:6" x14ac:dyDescent="0.2">
      <c r="A22" s="160" t="s">
        <v>360</v>
      </c>
      <c r="B22" s="158"/>
      <c r="C22" s="158"/>
      <c r="D22" s="158"/>
      <c r="E22" s="158"/>
      <c r="F22" s="159"/>
    </row>
    <row r="23" spans="1:6" x14ac:dyDescent="0.2">
      <c r="A23" s="160" t="s">
        <v>361</v>
      </c>
      <c r="B23" s="158"/>
      <c r="C23" s="158"/>
      <c r="D23" s="158"/>
      <c r="E23" s="158"/>
      <c r="F23" s="159"/>
    </row>
    <row r="24" spans="1:6" x14ac:dyDescent="0.2">
      <c r="A24" s="161"/>
      <c r="B24" s="158"/>
      <c r="C24" s="158"/>
      <c r="D24" s="158"/>
      <c r="E24" s="158"/>
      <c r="F24" s="159"/>
    </row>
    <row r="25" spans="1:6" ht="27" x14ac:dyDescent="0.25">
      <c r="A25" s="162" t="s">
        <v>363</v>
      </c>
      <c r="B25" s="158"/>
      <c r="C25" s="158"/>
      <c r="D25" s="158"/>
      <c r="E25" s="158"/>
      <c r="F25" s="159"/>
    </row>
    <row r="26" spans="1:6" x14ac:dyDescent="0.2">
      <c r="A26" s="163" t="s">
        <v>364</v>
      </c>
      <c r="B26" s="127"/>
      <c r="C26" s="127"/>
      <c r="D26" s="127"/>
      <c r="E26" s="127"/>
      <c r="F26" s="128"/>
    </row>
    <row r="27" spans="1:6" ht="13.5" x14ac:dyDescent="0.2">
      <c r="A27" s="164" t="s">
        <v>365</v>
      </c>
      <c r="B27" s="165">
        <f t="shared" ref="B27:F27" si="3">+B15+B16+B25</f>
        <v>0</v>
      </c>
      <c r="C27" s="165">
        <f t="shared" si="3"/>
        <v>0</v>
      </c>
      <c r="D27" s="165">
        <f t="shared" si="3"/>
        <v>0</v>
      </c>
      <c r="E27" s="165">
        <f t="shared" si="3"/>
        <v>0</v>
      </c>
      <c r="F27" s="166">
        <f t="shared" si="3"/>
        <v>0</v>
      </c>
    </row>
    <row r="28" spans="1:6" ht="13.5" thickBot="1" x14ac:dyDescent="0.25">
      <c r="A28" s="167"/>
      <c r="B28" s="130"/>
      <c r="C28" s="130"/>
      <c r="D28" s="130"/>
      <c r="E28" s="130"/>
      <c r="F28" s="131"/>
    </row>
    <row r="30" spans="1:6" ht="13.5" x14ac:dyDescent="0.25">
      <c r="A30" s="168" t="s">
        <v>366</v>
      </c>
    </row>
    <row r="31" spans="1:6" x14ac:dyDescent="0.2">
      <c r="A31" s="109" t="s">
        <v>367</v>
      </c>
    </row>
    <row r="32" spans="1:6" x14ac:dyDescent="0.2">
      <c r="A32" s="109" t="s">
        <v>368</v>
      </c>
    </row>
    <row r="33" spans="1:1" x14ac:dyDescent="0.2">
      <c r="A33" s="169"/>
    </row>
    <row r="34" spans="1:1" x14ac:dyDescent="0.2">
      <c r="A34" s="169" t="s">
        <v>352</v>
      </c>
    </row>
  </sheetData>
  <mergeCells count="2">
    <mergeCell ref="A3:F3"/>
    <mergeCell ref="A12:F12"/>
  </mergeCells>
  <printOptions horizontalCentered="1" verticalCentered="1"/>
  <pageMargins left="0.6692913385826772" right="0.59055118110236227" top="0.98425196850393704" bottom="0.98425196850393704" header="0.51181102362204722" footer="0.51181102362204722"/>
  <pageSetup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5"/>
  <sheetViews>
    <sheetView showZeros="0" zoomScaleNormal="100" workbookViewId="0">
      <selection activeCell="B29" sqref="B29"/>
    </sheetView>
  </sheetViews>
  <sheetFormatPr defaultColWidth="20.42578125" defaultRowHeight="12.75" x14ac:dyDescent="0.2"/>
  <cols>
    <col min="1" max="1" width="24.85546875" style="109" customWidth="1"/>
    <col min="2" max="6" width="18" style="109" customWidth="1"/>
    <col min="7" max="7" width="20.42578125" style="111"/>
    <col min="8" max="16384" width="20.42578125" style="109"/>
  </cols>
  <sheetData>
    <row r="1" spans="1:7" s="2" customFormat="1" ht="15.75" x14ac:dyDescent="0.25">
      <c r="A1" s="108" t="s">
        <v>396</v>
      </c>
    </row>
    <row r="2" spans="1:7" ht="15.75" x14ac:dyDescent="0.25">
      <c r="F2" s="110"/>
    </row>
    <row r="3" spans="1:7" ht="63" customHeight="1" x14ac:dyDescent="0.2">
      <c r="A3" s="112" t="s">
        <v>353</v>
      </c>
      <c r="B3" s="112"/>
      <c r="C3" s="112"/>
      <c r="D3" s="112"/>
      <c r="E3" s="112"/>
      <c r="F3" s="112"/>
    </row>
    <row r="6" spans="1:7" s="111" customFormat="1" ht="15.75" thickBot="1" x14ac:dyDescent="0.3">
      <c r="A6" s="113" t="s">
        <v>345</v>
      </c>
      <c r="B6" s="109"/>
      <c r="C6" s="109"/>
      <c r="D6" s="109"/>
      <c r="E6" s="109"/>
      <c r="F6" s="114" t="s">
        <v>346</v>
      </c>
    </row>
    <row r="7" spans="1:7" s="111" customFormat="1" x14ac:dyDescent="0.2">
      <c r="A7" s="115" t="s">
        <v>347</v>
      </c>
      <c r="B7" s="116">
        <v>2020</v>
      </c>
      <c r="C7" s="116">
        <v>2021</v>
      </c>
      <c r="D7" s="116">
        <v>2022</v>
      </c>
      <c r="E7" s="117">
        <v>2023</v>
      </c>
      <c r="F7" s="117">
        <v>2024</v>
      </c>
    </row>
    <row r="8" spans="1:7" s="111" customFormat="1" x14ac:dyDescent="0.2">
      <c r="A8" s="118"/>
      <c r="B8" s="119" t="s">
        <v>6</v>
      </c>
      <c r="C8" s="120" t="s">
        <v>348</v>
      </c>
      <c r="D8" s="119" t="s">
        <v>8</v>
      </c>
      <c r="E8" s="119" t="s">
        <v>8</v>
      </c>
      <c r="F8" s="121" t="s">
        <v>8</v>
      </c>
    </row>
    <row r="9" spans="1:7" s="111" customFormat="1" x14ac:dyDescent="0.2">
      <c r="A9" s="122" t="s">
        <v>349</v>
      </c>
      <c r="B9" s="123">
        <f>+B10+B11</f>
        <v>0</v>
      </c>
      <c r="C9" s="123">
        <f>+C10+C11</f>
        <v>0</v>
      </c>
      <c r="D9" s="123">
        <f>+D10+D11</f>
        <v>0</v>
      </c>
      <c r="E9" s="123">
        <f>+E10+E11</f>
        <v>0</v>
      </c>
      <c r="F9" s="124">
        <f>+F10+F11</f>
        <v>0</v>
      </c>
    </row>
    <row r="10" spans="1:7" s="111" customFormat="1" x14ac:dyDescent="0.2">
      <c r="A10" s="125" t="s">
        <v>350</v>
      </c>
      <c r="B10" s="126"/>
      <c r="C10" s="126"/>
      <c r="D10" s="127"/>
      <c r="E10" s="127"/>
      <c r="F10" s="128"/>
    </row>
    <row r="11" spans="1:7" s="111" customFormat="1" ht="13.5" thickBot="1" x14ac:dyDescent="0.25">
      <c r="A11" s="129" t="s">
        <v>351</v>
      </c>
      <c r="B11" s="130"/>
      <c r="C11" s="130"/>
      <c r="D11" s="130"/>
      <c r="E11" s="130"/>
      <c r="F11" s="131"/>
    </row>
    <row r="14" spans="1:7" x14ac:dyDescent="0.2">
      <c r="C14" s="111"/>
      <c r="D14" s="111"/>
      <c r="E14" s="111"/>
      <c r="F14" s="111"/>
    </row>
    <row r="15" spans="1:7" ht="15" x14ac:dyDescent="0.25">
      <c r="A15" s="132" t="s">
        <v>352</v>
      </c>
      <c r="C15" s="133"/>
      <c r="D15" s="133"/>
      <c r="E15" s="133"/>
      <c r="F15" s="133"/>
      <c r="G15" s="133"/>
    </row>
  </sheetData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Таблица 1.1.</vt:lpstr>
      <vt:lpstr>Таблица 1.2.</vt:lpstr>
      <vt:lpstr>Таблица 1.3.</vt:lpstr>
      <vt:lpstr>Дълг по заеми 6б</vt:lpstr>
      <vt:lpstr>Начислени лихви 6в</vt:lpstr>
      <vt:lpstr>Таблца 2.1.</vt:lpstr>
      <vt:lpstr>Таблица 2.2.</vt:lpstr>
      <vt:lpstr>Таблица 2.3.</vt:lpstr>
      <vt:lpstr>Дълг по заеми 6б (2)</vt:lpstr>
      <vt:lpstr>Начислени лихви 6в (2)</vt:lpstr>
      <vt:lpstr>'Начислени лихви 6в'!Print_Area</vt:lpstr>
      <vt:lpstr>'Начислени лихви 6в (2)'!Print_Area</vt:lpstr>
      <vt:lpstr>'Таблица 1.1.'!Print_Area</vt:lpstr>
      <vt:lpstr>'Таблица 1.3.'!Print_Area</vt:lpstr>
      <vt:lpstr>'Таблица 1.1.'!Print_Titles</vt:lpstr>
      <vt:lpstr>'Таблица 1.2.'!Print_Titles</vt:lpstr>
      <vt:lpstr>'Таблица 2.2.'!Print_Titles</vt:lpstr>
      <vt:lpstr>'Таблца 2.1.'!Print_Titles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2022-03-18T11:54:44Z</dcterms:modified>
</cp:coreProperties>
</file>