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.raykova\Desktop\"/>
    </mc:Choice>
  </mc:AlternateContent>
  <bookViews>
    <workbookView xWindow="0" yWindow="0" windowWidth="20490" windowHeight="7770" activeTab="3"/>
  </bookViews>
  <sheets>
    <sheet name="Публични функции" sheetId="1" r:id="rId1"/>
    <sheet name="Социален характер" sheetId="2" r:id="rId2"/>
    <sheet name="Икономическо развитие" sheetId="3" r:id="rId3"/>
    <sheet name="Функционални връзки" sheetId="5" r:id="rId4"/>
  </sheets>
  <definedNames>
    <definedName name="_ftn1" localSheetId="0">'Публични функции'!#REF!</definedName>
    <definedName name="_ftnref1" localSheetId="0">'Публични функции'!#REF!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7" i="5" l="1"/>
  <c r="D19" i="5"/>
  <c r="G19" i="5" s="1"/>
  <c r="D130" i="2"/>
  <c r="G130" i="2"/>
  <c r="D109" i="2"/>
  <c r="G109" i="2" s="1"/>
  <c r="D148" i="1"/>
  <c r="I26" i="1"/>
  <c r="D112" i="1"/>
  <c r="D40" i="1"/>
  <c r="D68" i="1"/>
  <c r="G68" i="1" s="1"/>
  <c r="D61" i="1"/>
  <c r="G61" i="1" s="1"/>
  <c r="D71" i="5"/>
  <c r="G71" i="5" s="1"/>
  <c r="D68" i="5"/>
  <c r="D30" i="5"/>
  <c r="G30" i="5" s="1"/>
  <c r="G52" i="5"/>
  <c r="D46" i="5"/>
  <c r="G46" i="5" s="1"/>
  <c r="D136" i="1" l="1"/>
  <c r="G112" i="1"/>
  <c r="D84" i="1"/>
  <c r="G84" i="1" s="1"/>
  <c r="D115" i="2"/>
  <c r="D93" i="2"/>
  <c r="G93" i="2" s="1"/>
  <c r="D77" i="2"/>
  <c r="G77" i="2" s="1"/>
  <c r="D85" i="2"/>
  <c r="G68" i="5"/>
  <c r="I87" i="5" s="1"/>
  <c r="D11" i="3"/>
  <c r="D36" i="3"/>
  <c r="D34" i="3"/>
  <c r="G36" i="3"/>
  <c r="D145" i="2"/>
  <c r="D146" i="2" s="1"/>
  <c r="D148" i="2" l="1"/>
  <c r="G148" i="2" s="1"/>
  <c r="D151" i="1"/>
  <c r="G151" i="1" s="1"/>
  <c r="D14" i="3" l="1"/>
  <c r="G11" i="3"/>
  <c r="G136" i="1" l="1"/>
  <c r="G115" i="2"/>
  <c r="G85" i="2"/>
  <c r="D139" i="1" l="1"/>
  <c r="D118" i="1"/>
  <c r="G118" i="1" s="1"/>
  <c r="G139" i="1" l="1"/>
</calcChain>
</file>

<file path=xl/sharedStrings.xml><?xml version="1.0" encoding="utf-8"?>
<sst xmlns="http://schemas.openxmlformats.org/spreadsheetml/2006/main" count="466" uniqueCount="240">
  <si>
    <t>І.1</t>
  </si>
  <si>
    <t>І.3</t>
  </si>
  <si>
    <t>І.4</t>
  </si>
  <si>
    <t>ІІ.1</t>
  </si>
  <si>
    <t xml:space="preserve">ІІІ. Индикаторите, свързани с въздействието върху развитието на територията, в т.ч: </t>
  </si>
  <si>
    <t>ІІІ.2</t>
  </si>
  <si>
    <t>Брой проекти с фокус интегриране на групи в неравностойно положение.</t>
  </si>
  <si>
    <t>Относителен дял на територията (от общата територия на града) придобила повишено качество на публичната и работната физическа среда. Индикаторът измерва какъв процент от общата територия на града е територията върху която се извършват интервенции по проектите на ИПГВР за зоната с публични функции.</t>
  </si>
  <si>
    <t xml:space="preserve">І. Индикатори, произтичащи от очакваните резултати, с които се измерват положителните изменения в градската среда с пряк принос за повишаване на качеството на живот, в т.ч:
</t>
  </si>
  <si>
    <t xml:space="preserve">ІІ. Индикатори, свързан с използваните ресурси, при което се отчита синергичния ефект.
</t>
  </si>
  <si>
    <t>Брой публични обекти с улеснен достъп за лица в неравностойно положение</t>
  </si>
  <si>
    <t xml:space="preserve">Индикатори, свързан с използваните ресурси, при което се отчита синергичния ефект.
</t>
  </si>
  <si>
    <t>Очаквани крайни стойности</t>
  </si>
  <si>
    <t>Проект ЗВ I -  3.1 Реконструкция  и ремонт на Дом за деца, лишени от родителска грижа Ал. Г. Коджакафалията за целите за образование</t>
  </si>
  <si>
    <t>"Алеко Богориди" №26</t>
  </si>
  <si>
    <t>"Александровска" №52</t>
  </si>
  <si>
    <t>"Батенберг" №1</t>
  </si>
  <si>
    <t>"Александър Велики" №2</t>
  </si>
  <si>
    <t xml:space="preserve">"Вола" №1 </t>
  </si>
  <si>
    <t>"Момина сълза" №2</t>
  </si>
  <si>
    <t>"Рилска" №46</t>
  </si>
  <si>
    <t>"Хан Крум" №11</t>
  </si>
  <si>
    <t>"Хан Крум" №13</t>
  </si>
  <si>
    <t>"Сливница" №20</t>
  </si>
  <si>
    <t>"Цар Самуил" №11</t>
  </si>
  <si>
    <t>"Шейново" №12</t>
  </si>
  <si>
    <t xml:space="preserve">"Кавала" №20 и 22 </t>
  </si>
  <si>
    <t>"Св. Патриарх Евтимий" №76</t>
  </si>
  <si>
    <t>"Поп Грую" №27</t>
  </si>
  <si>
    <t xml:space="preserve"> "Иван Богоров" №1</t>
  </si>
  <si>
    <t>Изпълнени</t>
  </si>
  <si>
    <t>Проект ЗВ I -  1.1 Обновяване на градска жизнена среда в ЦГЧ - ул. Богориди и ул. Възраждане</t>
  </si>
  <si>
    <t>Проект ЗВ I -  1.2 Обновяване на градска жизнена среда в ж.к. Възраждане- I етап - рекинструкция на площад Жени Патева; ул. Цар Самуил,ул. Македония, ул. Пробуда, ул. Любен Каравелов, ул. Васил Левски,част от ул. Ивайло, Обновяване на зелени междублокови пространства в ж.к Възраждане (1. между ул. Дебелт, ул. Цар Самуил, ул. Цар Калоян, ул. Хр. Фотев, ул. Ивайло и бул. Сан Стефано; 3. между ул. Л. Каравелов,  ул. Цар Калоян, ул. Васил Левски и ул. Дебелт); ул. Кооператор; ул. Фердинандова</t>
  </si>
  <si>
    <t>Проект ЗВ I -  1.3 Обновяване на градска жизнена среда в ЦГЧ и Приморски парк- I етап - Реконструкция на историческо ядро на Приморски парк и южна част; ул. Константин фотинов</t>
  </si>
  <si>
    <t>Проект ЗВ I -  1.5 Обновяване на градска жизнена среда в ЦГЧ и Приморски парк - ул. Отец Паисий, ул. Лермонтов, ул. Успенска, ул. Иларион Макариополски, ул. Граф Игнатиев , ул. Гео Милев</t>
  </si>
  <si>
    <t>Проект ЗВ I -  1.7 Обновяване на градска жизнена среда в ЦГЧ и Приморски парк - ул. Шипка</t>
  </si>
  <si>
    <t>Проект ЗВ I - 2.8 Обновяване и внедряване на мерки за енергийна ефективност в сграда на Община Бургас на ул. Александровска  26</t>
  </si>
  <si>
    <t>Проект ЗВ I -  4.7 Ремонт и обновяване,  внедряване на мерки за енергийна ефективност в Природонаучна експозиция</t>
  </si>
  <si>
    <t>Проект ЗВ I -  3.2 Ремонт и реконструкция, както и внедряване на мерки за енергийна ефективност  и обновяване на прилещащ терен/дворни пространства и площадки в стара баня на ОУ Л.Каравелов</t>
  </si>
  <si>
    <t>Проект 3.13 Внедряване на мерки за енергийна ефективност  в сградата на ЦДГ 2 Ханс Кристиян Андерсен – филиал,  ж.к. Лазур</t>
  </si>
  <si>
    <t>Проект ЗВ II -  1.2 Обновяване на градска жизнена среда в Зона В и Районен център (Б) -  Облагородяване на междублоково пространство между бл. 496, 497, 498, между бл. 494, 495, 493, 492</t>
  </si>
  <si>
    <t>Проект ЗВ II -  1.1 Обновяване на градска жизнена среда в Зона В и Районен център (Б) - Облагородяване на междублоково пространство между бл. 440, 442, 443, 444, 445; Облагородяване на междублоково пространство между бл. 460, 461, 463, 464, 466, 467, 465, 462 и Между бл. 469 и 468; 
Изградени четири детски площадки, предназначени за възрастови групи от 0-3 и 3-12
години;
- Изградена спортна площадка за бадминтон;
- Изградена площадка за игра на тенис на маса;
- Изграден фитнес на открито;
- Изградена зона за екстремни спортове;</t>
  </si>
  <si>
    <t>Проект ЗВ I - 2.8 Обновяване и внедряване на мерки за енергийна ефективност в сграда на Община Бургас на ул. Александровска  26 - подобряване на експлоатационните характеристики на сградата и осигуряване на достъпна среда за хора в неравностойно положение.</t>
  </si>
  <si>
    <t>Туристически комплекс „Остров Света Анастасия“ - 29 570 (2016 г.), 47 850 души(2017)</t>
  </si>
  <si>
    <t>Туристически комплекс „Акве калиде“ - Посетители в музея – 11 070 души; Брой 3D прожекции – 1 200. (2016 г.)
10 138 (2017 г.),</t>
  </si>
  <si>
    <t>НП</t>
  </si>
  <si>
    <t>Проект ЗВ I -  3.4 Обновяване на прилещащ терен/дворни пространства и площадки в СОУ Св. Св. Кирил и Методий</t>
  </si>
  <si>
    <t>Проект 3.8 Обновяване на дворно пространство и площадки в ОУ Братя Миладинови, ж. к. Братя Миладинови</t>
  </si>
  <si>
    <t>Проект 3.3 Внедряване на мерки за енергийна ефективност и обновяване на прилежащ терен/дворни пространства и площадки в ЦДГ №35 Теменуга, с. Равнец</t>
  </si>
  <si>
    <t>Проект 3.4 Внедряване на мерки за енергийна ефективност и обновяване на прилежащ терен/дворни пространства и площадки в ЦДГ № 4 Калинка, кв. Рудник</t>
  </si>
  <si>
    <t>Проект 3.9 Изграждане на допълнителен корпус, внедряване на мерки за енергийна ефективност в съществуващ корпус и обновяване на прилежащ терен в ОУ Васил Левски, кв. Горно Езерово</t>
  </si>
  <si>
    <t>Проект 3.10 Внедряване на мерки за енергийна ефективност и обновяване на прилежащ терен/дворни пространства и площадки в СОУ К. Преславски, ж.к. Славейков</t>
  </si>
  <si>
    <t>Проект 3.11 Внедряване на мерки за енергийна ефективност и обновяване на прилежащ терен/дворни пространства в  ОУ Хр. Ботев, кв. Ветрен</t>
  </si>
  <si>
    <t>Проект ЗВ I -  4.9 Ремонт и обновяване,  внедряване на мерки за енергийна ефективност в Археологическа експозиция</t>
  </si>
  <si>
    <t>Проект ЗВ I -  4.11 Ремонт и обновяване,  внедряване на мерки за енергийна ефективност в Радио възел</t>
  </si>
  <si>
    <t>Проект ЗВ I -  4.12 Ремонт и обновяване,  внедряване на мерки за енергийна ефективност в Младежки културен център</t>
  </si>
  <si>
    <t>Проект ЗВ I -  5.1 Изграждане на дневен център за деца с увреждания в бившите казарми в Приморски парк</t>
  </si>
  <si>
    <t>Площ на града</t>
  </si>
  <si>
    <t xml:space="preserve">Площ на интервенцията </t>
  </si>
  <si>
    <t>Проект ЗВ II -  3.4 Изграждане на нов корпус на ЦДГ Чайка</t>
  </si>
  <si>
    <t>Проект ЗВ II -  3.7 Обновяване на прилещащ терен/дворни пространства и площадки в  СОУ Петко Росен</t>
  </si>
  <si>
    <t xml:space="preserve">Проект ЗВ II -  3.3 Изграждане на нова детска градина в РЦ – Меден Рудник </t>
  </si>
  <si>
    <t>Проект ЗВ I -  3.4 Обновяване на прилещащ терен/дворни пространства и площадки в СОУ Св. Св. Кирил и Методий - осигурена е достъпна среда за хора с увреждания чрез специално изградена рампа.</t>
  </si>
  <si>
    <t xml:space="preserve"> Проект ЗВ II -  3.9 Обновяване на прилещащ терен/дворни пространства и площадки в Професионална техническа гимназия</t>
  </si>
  <si>
    <t>Проект  ЗВ III - 1.1 Обновяване на градска жизнена среда в СПЗ и ЮПЗ - ул. Крайезерна</t>
  </si>
  <si>
    <t>Проект ЗВ I -  1.3 Обновяване на градска жизнена среда в ЦГЧ и Приморски парк- I етап - Реконструкция на историческо ядро на Приморски парк и южна част; ул. Константин Фотинов</t>
  </si>
  <si>
    <t>Брой на посетителите 2016 спрямо 2015 г. (данни на РИМ). Нивата 2017 и 2016 са сходни.</t>
  </si>
  <si>
    <t xml:space="preserve"> кв. км</t>
  </si>
  <si>
    <t>Проект: "Обновяване и прилагане на мерки за енергийна ефективност в многофамилни жилищни сгради на територията на град Бургас-етап 2", Меден рудник, бл. 15А, вх. 1</t>
  </si>
  <si>
    <t xml:space="preserve">Проект ЗВ I -  3.5 Доставка на ИКТ инфраструктура и съвременни образователни технологии за нуждите на училишата
</t>
  </si>
  <si>
    <t xml:space="preserve">ІІ. Индикатори, свързани с използваните ресурси, при което се отчита синергичния ефект.
</t>
  </si>
  <si>
    <t>Повишено качество на здравно обслужване, социални грижи, образование, култура  (брой интервенирани обекти)</t>
  </si>
  <si>
    <t xml:space="preserve">Проект ЗВ II -  3.2 Обновяване на прилещащ терен/дворни пространства и площадки в ОУ Елин Пелин </t>
  </si>
  <si>
    <t xml:space="preserve">Проект ЗВ II -  3.2 Обновяване на прилещащ терен/дворни пространства и площадки в ОУ Елин Пелин -  изцяло са ремонтирани три игрища за баскетбол, едно за волейбол и мини футбол, обособена е и нова лекоатлетическа писта. Изградени са две площадки за фитнес на открито, комбинирана спортна площадка за хандбал и мини футбол с възможност за изграждане на покривна конструкция в бъдеще. Създадена е площадка за безопасност на движението и зона за отдих и игра. Ремонтирана е външната сцена, на която след дълго прекъсване отново ще се играят представления на открито. </t>
  </si>
  <si>
    <t>няма информация</t>
  </si>
  <si>
    <t>Проект ЗВ II -  5.2 Изграждане на социално жилище на 4 етажа в зона Д - в изпълнение</t>
  </si>
  <si>
    <t>Проект ЗВ I -  4.6 Ремонт и обновяване,  внедряване на мерки за енергийна ефективност в Концертна зала Проф. Иван Вульпе - в изпълнение</t>
  </si>
  <si>
    <t>Проект ЗВ II -  3.1 Изграждане на нова детска градина - трети корпус на ОДЗ Надежда - Има готов работен проект</t>
  </si>
  <si>
    <t>Проект ЗВ I -  3.3 Обновяване на прилежащ терен/дворни пространства и площадки в ОУ Св. Княз Борис I (двор) и  в ОУ Любен Каравелов -  предстои изпълнението на втори етап</t>
  </si>
  <si>
    <t>Проект ЗВ I -  2.3 Обновяване и внедряване на мерки за енергийна ефективност в сградата Национална компания железопътна  инфраструктура, гр. Бургас ул. "Иван Вазов" предстои втори етап)</t>
  </si>
  <si>
    <t>Проект ЗВ I - 2.11 Обновяване и внедряване на мерки за енергийна ефективност в сградата на ТД на НАП /ул. Цар. Петър 5Б/ - изпълнява се</t>
  </si>
  <si>
    <t>Относителен дял на територията (от общата територия на града) придобила повишено качество на публичната и работната физическа среда. Индикаторът измерва какъв процент от общата територия на града е територията върху която се извършват интервенции по проектите на ИПГВР за зоната с потенциал за икономическо развитие. %</t>
  </si>
  <si>
    <t>Относителен дял на територията (от общата територия на града) придобила повишено качество на публичната и работната физическа среда. Индикаторът измерва какъв процент от общата територия на града е територията върху която се извършват интервенции по проектите на ИПГВР за зоната с преобладаващ социален характер. (%)</t>
  </si>
  <si>
    <t>Проект  ЗВ III - 1.1 Обновяване на градска жизнена среда в СПЗ и ЮПЗ - ул. Крайезерна (кв. км)</t>
  </si>
  <si>
    <t>Проект 3.1 Обновяване на прилежащ терен/дворни пространства и площадки в ОУ Г. Бенковски, ж. к. Зорница</t>
  </si>
  <si>
    <t>"Александровска" №50</t>
  </si>
  <si>
    <t>Обновени многофамилни жилищни сгради</t>
  </si>
  <si>
    <t>Повишено качество на публичната и работната физическа среда (брой обществени сгради с приложени мерки за достъп на хора в неравностойно положение)</t>
  </si>
  <si>
    <t>Подобрена достъпност (брой нови/реновирани градски пространства - паркове, градини, площади, междублокови пространства, с приложени мерки за достъп на хора в неравностойно положение)</t>
  </si>
  <si>
    <t xml:space="preserve"> Енерго ефективност на сгради (брой сгради, които реализират спестявания на топлинна, вода и електроенергия (MWh) от прилагането на мерки за енергийна ефективност в обществени сгради)</t>
  </si>
  <si>
    <t>в изпълнение</t>
  </si>
  <si>
    <t>увеличена посещаемост до обекти на културната инфраструктура</t>
  </si>
  <si>
    <t>повишено качество на здравно обслужване, социални грижи, образование, култура</t>
  </si>
  <si>
    <t>Базова стойност</t>
  </si>
  <si>
    <t>относителен дял на населението на града, положително засегнато от реализираните проекти в ИПГВР</t>
  </si>
  <si>
    <t>Проект ЗВ I -  4.5 Реконструкция, ремонт и обновяване,  внедряване на мерки за енергийна ефективност в Културен дом на Лукойл Нефтохим (пл. Тройката 1, кв. 125, УПИ I)</t>
  </si>
  <si>
    <t>Проект ЗВ I -  4.2 Изграждане на изложбени експозиционни площи - Флора</t>
  </si>
  <si>
    <t>Проект ЗВ I -  1.2 Обновяване на градска жизнена среда в ж.к. Възраждане- I етап - реконструкция на площад Жени Патева; ул. Цар Самуил,ул. Македония, ул. Пробуда, ул. Любен Каравелов, ул. Васил Левски,част от ул. Ивайло, Обновяване на зелени междублокови пространства в ж.к Възраждане (1. между ул. Дебелт, ул. Цар Самуил, ул. Цар Калоян, ул. Хр. Фотев, ул. Ивайло и бул. Сан Стефано; 3. между ул. Л. Каравелов,  ул. Цар Калоян, ул. Васил Левски и ул. Дебелт); ул. Кооператор; ул. Фердинандова</t>
  </si>
  <si>
    <t>Проект ЗВ I - 2.13 Обновяване и внедряване на мерки за енергийна ефективност в сграда на РСПБЗН-Бургас</t>
  </si>
  <si>
    <t>Изпълнени към 01.2021</t>
  </si>
  <si>
    <t>повишено качество на публичната и работната физическа среда (брой обществени сгради с приложени мерки за достъп на хора в неравностойно положение)</t>
  </si>
  <si>
    <t>Проект ЗВ I -  4.1 Изграждане на библиотека и музей на съвременното изкуство в сградата на бивша немска болница (ул. Средна гора 14, кв. 113, УПИ I)</t>
  </si>
  <si>
    <t>Очаквани резултати в следствие прилагането на ИПГВР</t>
  </si>
  <si>
    <t>% изпълнение спрямо Очаквани резултати в следствие прилагането на ИПГВР</t>
  </si>
  <si>
    <t>Относителен дял на населението на града, положително засегнато от реализираните проекти в ИПГВР</t>
  </si>
  <si>
    <t>кв.м</t>
  </si>
  <si>
    <t>обновени многофамилни жилищни сгради</t>
  </si>
  <si>
    <t>подобрена достъпност (брой нови/реновирани градски пространства - паркове, градини, площади, междублокови пространства, с приложени мерки за достъп на хора в неравностойно положение)</t>
  </si>
  <si>
    <t>енерго ефективност на сгради (брой сгради, които реализират спестявания на топлинна, вода и електроенергия (MWh) от прилагането на мерки за енергийна ефективност в обществени сгради)</t>
  </si>
  <si>
    <t>Брой проекти с фокус интегриране на групи в неравностойно положение</t>
  </si>
  <si>
    <t>Проект ЗВ II -  1.3 Обновяване на градска жизнена среда в Зона Г и зона Д (В)
Реконструирана улична мрежа, отговаряща на изискванията за съответния клас транспортна инфраструктура- 18 125м2; 
Подменено енергоефективно улично осветление- 40 бр. стълбове с лампа тип LED 54 /58/вт, IP-67; 
Повишаване на нивото на сигурност в зоната чрез 7 броя нови IP камери за видеонаблюдение; 
Подобрено екологично състояние на средата чрез 40 броя нови широколистни дървета</t>
  </si>
  <si>
    <t>Общо площ</t>
  </si>
  <si>
    <t>Проект ЗВ II -  1.8 Обновяване на градска жизнена среда в. Зона Г и зона Д (В), ул. Ортото, Ремонтирани 6415.05м2 улична настилка. Положен асфалт. Реконструирана 242м2 тротоарна настилка</t>
  </si>
  <si>
    <t xml:space="preserve">повишено качество на публичната и работната физическа среда (брой обществени сгради с приложени мерки за достъп на хора в неравностойно положение)
</t>
  </si>
  <si>
    <t>няма данни</t>
  </si>
  <si>
    <t>Заложена стойност 0!</t>
  </si>
  <si>
    <t>брой проекти с фокус интегриране на групите в неравностройно положение</t>
  </si>
  <si>
    <t>брой публични обекти с улеснен достъп за лица в неравностойно положение</t>
  </si>
  <si>
    <t xml:space="preserve">индикатори, свързани с въздействието върху развитието на територията
</t>
  </si>
  <si>
    <t>Проект ЗВ III - 1.2 Обновяване на градска жизнена среда в СПЗ и ЮПЗ до ул. Спортна (А)</t>
  </si>
  <si>
    <t>Проект 2.1 Изграждане на център за водни спортове в ж.к. Славейков</t>
  </si>
  <si>
    <t>Повишено качество на здравно обслужване, социални грижи, образование, култура,</t>
  </si>
  <si>
    <t>относителен дял на територията (от общата територия на града/общината) придобила повишено качество на публичната и работната физическа среда</t>
  </si>
  <si>
    <t>Странджа 15,17,19</t>
  </si>
  <si>
    <t>ЦГЧ  Странджа 15,17,19</t>
  </si>
  <si>
    <t>ж.к. Възраждане бл.14</t>
  </si>
  <si>
    <t>ж.к. Възраждане бл.3</t>
  </si>
  <si>
    <t>ж.к. Възраждане бл.2</t>
  </si>
  <si>
    <t>ж.к. Възраждане бл.42 - вх.В,Г,Д и Е</t>
  </si>
  <si>
    <t>ж.к. Възраждане бл.42 - вх.А и Б</t>
  </si>
  <si>
    <t>ж.к. Възраждане бл.11</t>
  </si>
  <si>
    <t>Легенда</t>
  </si>
  <si>
    <t>Проектите, маркирани в сиво са в процес на изпълнение, но не са завършени</t>
  </si>
  <si>
    <t>Многофамилните жилищни сгради, маркирани в синьо са изпълнени по Национална програма за енергийна ефективност на многофамилните жилищни сгради</t>
  </si>
  <si>
    <t>ж.к. Меден рудник бл.114</t>
  </si>
  <si>
    <t>ж.к. Меден рудник бл.105</t>
  </si>
  <si>
    <t>ж.к. Меден рудник бл.101</t>
  </si>
  <si>
    <t>ж.к. Меден рудник бл.165</t>
  </si>
  <si>
    <t>ж.к. Меден рудник бл.403</t>
  </si>
  <si>
    <t>ж.к. Меден рудник бл.76</t>
  </si>
  <si>
    <t>ж.к. Меден рудник  бл.79</t>
  </si>
  <si>
    <t>ж.к. Меден рудник  бл.416</t>
  </si>
  <si>
    <t>ж.к. Меден рудник  бл.431</t>
  </si>
  <si>
    <t>ж.к. Меден рудник  бл.53</t>
  </si>
  <si>
    <t>ж.к. Меден рудник  бл.109</t>
  </si>
  <si>
    <t>ж.к. Меден рудник  бл.421 - вх.1,2,3,4,5,6 и 7</t>
  </si>
  <si>
    <t>ж.к. Меден рудник  бл.421 - вх.8,9,10,11 и 12</t>
  </si>
  <si>
    <t>ж.к. Меден рудник  бл.410</t>
  </si>
  <si>
    <t>ж.к. Меден рудник бл.104</t>
  </si>
  <si>
    <t>ж.к. Меден рудник  бл.84</t>
  </si>
  <si>
    <t>ж.к. Меден рудник  бл.428</t>
  </si>
  <si>
    <t>ж.к. Меден рудник  бл.55 - вх.1,2,3 и 4</t>
  </si>
  <si>
    <t>ж.к. Меден рудник  бл.420 - вх.3,4</t>
  </si>
  <si>
    <t>ж.к. Меден рудник  бл.420 - вх.5,6,7,8,9 и 10</t>
  </si>
  <si>
    <t>ж.к. Меден рудник  бл.107</t>
  </si>
  <si>
    <t>ж.к. Меден рудник  бл.60</t>
  </si>
  <si>
    <t>ж.к. Меден рудник, бл, 2, вх, 2</t>
  </si>
  <si>
    <t>ж.к. Меден рудник, бл.111</t>
  </si>
  <si>
    <t>ж.к. Меден рудник бл.418</t>
  </si>
  <si>
    <t>ж.к. Меден рудник бл.415А</t>
  </si>
  <si>
    <t>ж.к. Меден рудник бл.65, вх.3,4,5,6,7 и 8</t>
  </si>
  <si>
    <t>ж.к. Меден рудник бл.115</t>
  </si>
  <si>
    <t>ж.к. Меден рудник бл.133</t>
  </si>
  <si>
    <t>ж.к. Меден рудник бл.69</t>
  </si>
  <si>
    <t>ж.к. Меден рудник бл.126</t>
  </si>
  <si>
    <t>ж.к. Меден рудник бл.99</t>
  </si>
  <si>
    <t>ж.к. Меден рудник бл.116</t>
  </si>
  <si>
    <t>ж.к. Меден рудник бл.97</t>
  </si>
  <si>
    <t xml:space="preserve"> ул, Булаир № 1</t>
  </si>
  <si>
    <t xml:space="preserve"> ул, Болярска № 16</t>
  </si>
  <si>
    <t>Иван Богоров 20</t>
  </si>
  <si>
    <t>"Цар Симеон I" 111</t>
  </si>
  <si>
    <t>ул. "Кл.Охридски" №22 и ул. "Патр. Евтимий" №25</t>
  </si>
  <si>
    <t>ул. "Цариградска" 15, ул. "Шейново"32, ул. Кл.Охридски" 20</t>
  </si>
  <si>
    <t>ж.к. Възраждане, бл.38</t>
  </si>
  <si>
    <t>ж.к. Възраждане, Дебелт 11</t>
  </si>
  <si>
    <t>ж.к. Възраждане, бл.1</t>
  </si>
  <si>
    <t>ж.к. Възраждане,  бл.43</t>
  </si>
  <si>
    <t>ж.к. Меден рудник, бл.112</t>
  </si>
  <si>
    <t>ж.к. Меден рудник, бл.95</t>
  </si>
  <si>
    <t>ж.к. Меден рудник, бл.106</t>
  </si>
  <si>
    <t>ж.к. Меден рудник, бл.70</t>
  </si>
  <si>
    <t>ж.к. Меден рудник, бл.47</t>
  </si>
  <si>
    <t>ж.к. Меден рудник, бл.127</t>
  </si>
  <si>
    <t>ж.к. Меден рудник, бл.67 - вх.1,2 и 3</t>
  </si>
  <si>
    <t>ж.к. Меден рудник, бл.67 - вх.4 и 5</t>
  </si>
  <si>
    <t>ж.к. Меден рудник, бл.44, вх.1,2,3,4 и 5</t>
  </si>
  <si>
    <t>ж.к. Меден рудник, бл.50, вх.4,5 и 6</t>
  </si>
  <si>
    <t>ж.к. Меден рудник,бл.64</t>
  </si>
  <si>
    <t>ж.к. Меден рудник,бл.46, вх.1,2,3,4 и 5</t>
  </si>
  <si>
    <t>ж.к. Меден рудник,бл.108 - вх.1 и 2</t>
  </si>
  <si>
    <t>ж.к. Меден рудник,бл.108 - вх.3 и 4</t>
  </si>
  <si>
    <t>ж.к. Меден рудник,бл.110</t>
  </si>
  <si>
    <t>ж.к. Меден рудник,бл.131</t>
  </si>
  <si>
    <t>ж.к. Меден рудник,бл.24</t>
  </si>
  <si>
    <t>ж.к. Меден рудник,бл.26</t>
  </si>
  <si>
    <t>ж.к. Меден рудник,бл.27</t>
  </si>
  <si>
    <t>ж.к. Меден рудник,бл.409</t>
  </si>
  <si>
    <t>ж.к. Меден рудник,бл.71</t>
  </si>
  <si>
    <t>ж.к. Меден рудник,бл.55 - вх.5 и 6</t>
  </si>
  <si>
    <t>ж.к. Меден рудник,бл.38</t>
  </si>
  <si>
    <t>ж.к. Меден рудник,бл.14</t>
  </si>
  <si>
    <t>ж.к. Меден рудник,бл.19 - вх.1,2,3,4,5 и 6</t>
  </si>
  <si>
    <t>ж.к. Меден рудник,бл.19 - вх.7 и 8</t>
  </si>
  <si>
    <t>ж.к. Меден рудник,бл.132</t>
  </si>
  <si>
    <t>ж.к. Меден рудник,бл.23</t>
  </si>
  <si>
    <t>Хан Крум № 43 Бургас</t>
  </si>
  <si>
    <t>ОП "Региони в растеж 2014-2020", BG16RFOP001-3.002-0026-C01 / Проект 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- Пристрояване на физкултурен салон към Професионална гимназия по електротехника и електроника /ПГЕЕ/ "Константин Фотинов"</t>
  </si>
  <si>
    <t>Професионална гимназия по компютърно програмиране и иновации – учебна фирма, гр. Бургас, к-с "Меден Рудник"</t>
  </si>
  <si>
    <t>Пристрояване на физкултурен салон към Търговска гимназия</t>
  </si>
  <si>
    <t>Детска градина в Районен център – Меден Рудник, УПИ II, кв. 134, гр. Бургас</t>
  </si>
  <si>
    <t>Летен театър - Подмяна на дограма; ТИ на стени; ТИ на покрив,  Термопомпена отоплителна инсталация</t>
  </si>
  <si>
    <t>ОУ "Княз Борис I"  -Топлоизолация на външните стени; Топлоизолация на покрив</t>
  </si>
  <si>
    <t>ДГ "Надежда" -           бл. "А" и бл. "Б" - ЕСМ по осветление; изграждане на фотоволтаична централа за покриване на собствените и нужди от електроенергия</t>
  </si>
  <si>
    <t>ОУ "Княз Борис I" - Топлоизолация на външните стени; Топлоизолация на покрив</t>
  </si>
  <si>
    <t>Районна отоплителна централа          гр.Бургас      -  Инсталиране на автоматизиран котел за изгаряне на биомаса и подмяна на
топлопреносната мрежа с нова, в основната си част от предварително изолирани тръби     - предназначена за производство на топлина за централизирано топлоснабдяване на ОУ „Елин Пелин“, СОУ „Константин Петканов и ОДЗ „Морска звезда”.</t>
  </si>
  <si>
    <t xml:space="preserve">ОП "Региони в растеж 2014-2020", BG16RFOP001-3.002-0026-C01 / Проект 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- Пристрояване на физкултурен салон към Професионална гимназия по електротехника и електроника /ПГЕЕ/ "Константин Фотинов" - РVС  дограма; Al дограма; ТИ под граничещ със земя - XPS; ТИ сутеренни стени - XPS; ТИ тераси и неизползваем покрив над отопляемо помещение - XPS; ТИ еркер - XPS. ТИ външни по стени  EPS; Енергоефективно осветление; Слънчев колектор; ВОИ свързана със съществуващ котел на природен газ
</t>
  </si>
  <si>
    <t>Проект 1.1 Изграждане на довеждаща инфраструктура в индустриална зона гр. Българово</t>
  </si>
  <si>
    <t>Проект 2.2 Изграждане на център за водни спортове в в.з. Минерални бани, кв. Ветрен</t>
  </si>
  <si>
    <t>Проект 2.3 Изграждане на музей на открито Аква Калиде Термополис:  изграждане на музей  и изграждане на културна инфраструктура“</t>
  </si>
  <si>
    <t xml:space="preserve">Проект 3.2 Внедряване на мерки за енергийна ефективност и обновяване на прилежащ терен/дворни пространства и площадки в СОУ Й. Йовков, ж.к. Изгрев </t>
  </si>
  <si>
    <t>Проект 3.5 Внедряване на мерки за енергийна ефективност и обновяване на прилежащ терен/дворни пространства и площадки в СОУ Христо Ботев, кв. Черно море</t>
  </si>
  <si>
    <t>Проект 3.6 Обновяване на дворно пространство и площадки в ОУ Антон Страшимиров, ж.к. Славейков</t>
  </si>
  <si>
    <t>Проект 3.7 Обновяване на дворно пространство и площадки в СОУ Димчо Дебелянов, ж.к. Славейков</t>
  </si>
  <si>
    <t>Проект 3.14 Подкрепяща образователна среда за деца и ученици</t>
  </si>
  <si>
    <t>Проект ЗВ II -  6.1 Изграждане на спортен комплекс  с басейн, многофункционална зала и игрища за различни спортове</t>
  </si>
  <si>
    <t>Проект ЗВ II -  5.2 Изграждане на социално жилище на 4 етажа в зона Д - в процес на изпълнение</t>
  </si>
  <si>
    <r>
      <rPr>
        <sz val="7"/>
        <color rgb="FFA6A6A6"/>
        <rFont val="Times New Roman"/>
        <family val="1"/>
        <charset val="204"/>
      </rPr>
      <t xml:space="preserve"> </t>
    </r>
    <r>
      <rPr>
        <sz val="12"/>
        <color rgb="FFA6A6A6"/>
        <rFont val="Times New Roman"/>
        <family val="1"/>
        <charset val="204"/>
      </rPr>
      <t>Проект ЗВ II -  4.3 Изграждане на културен център (библиотека, читалище) – в процес на изпълнение след 2020</t>
    </r>
  </si>
  <si>
    <t xml:space="preserve">Проект ЗВ II -  1.1 Обновяване на градска жизнена среда в Зона В и Районен център (Б) - Облагородяване на междублоково пространство между бл. 440, 442, 443, 444, 445; Облагородяване на междублоково пространство между бл. 460, 461, 463, 464, 466, 467, 465, 462 и Между бл. 469 и 468; 
</t>
  </si>
  <si>
    <t xml:space="preserve">Проект ЗВ II -  1.3 Обновяване на градска жизнена среда в Зона Г и зона Д (В)
</t>
  </si>
  <si>
    <t>Проект ЗВ II -  1.8 Обновяване на градска жизнена среда в. Зона Г и зона Д (В), ул. Ортото</t>
  </si>
  <si>
    <t>Проект ЗВ II -  3.2 Обновяване на прилещащ терен/дворни пространства и площадки в ОУ Елин Пелин</t>
  </si>
  <si>
    <t>62 обекта</t>
  </si>
  <si>
    <t>ОП "Региони в растеж 2014-2020", BG16RFOP001-3.002-0026-C01 / Проект 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- Пристрояване на физкултурен салон към Професионална гимназия по електротехника и електроника /ПГЕЕ/ "Константин Фотинов"*</t>
  </si>
  <si>
    <t>* Две от шестте гимназии попадат в зоната</t>
  </si>
  <si>
    <t>Реализирани са мерки в 21 сгради. ПО НПЕЕ, изискването е в сградата да има минимум 36 самостоятелни обекти с жилищно предназначение;</t>
  </si>
  <si>
    <t>Поект ЗВ I -  1.1 Обновяване на градска жизнена среда в ЦГЧ - ул. Богориди и ул. Възраждане</t>
  </si>
  <si>
    <t>нп</t>
  </si>
  <si>
    <t>Детска градина в Районен център – Меден Рудник, УПИ II, кв. 134, гр. Бургас (Проект ЗВ II -  3.3 Изграждане на нова детска градина в РЦ – Меден Рудник)</t>
  </si>
  <si>
    <t>11 ОБЕКТА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</si>
</sst>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charset val="204"/>
      <scheme val="minor"/>
    </font>
    <font>
      <sz val="11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8" tint="-0.249977111117893"/>
      <name val="Calibri"/>
      <family val="2"/>
      <scheme val="minor"/>
    </font>
    <font>
      <sz val="12"/>
      <name val="Times New Roman"/>
      <family val="1"/>
      <charset val="204"/>
    </font>
    <font>
      <sz val="10"/>
      <name val="Helv"/>
      <charset val="204"/>
    </font>
    <font>
      <b/>
      <sz val="9"/>
      <color indexed="8"/>
      <name val="Arial"/>
      <family val="2"/>
      <charset val="204"/>
    </font>
    <font>
      <sz val="7"/>
      <color rgb="FFA6A6A6"/>
      <name val="Times New Roman"/>
      <family val="1"/>
      <charset val="204"/>
    </font>
    <font>
      <sz val="12"/>
      <color rgb="FFA6A6A6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auto="1"/>
      </patternFill>
    </fill>
    <fill>
      <patternFill patternType="solid">
        <fgColor theme="1" tint="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rgb="FF3F3F3F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">
    <xf numFmtId="0" fontId="0" fillId="0" borderId="0"/>
    <xf numFmtId="0" fontId="2" fillId="0" borderId="1" applyNumberFormat="0" applyFill="0" applyAlignment="0" applyProtection="0"/>
    <xf numFmtId="0" fontId="3" fillId="2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2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5" fillId="11" borderId="0" applyNumberFormat="0" applyBorder="0" applyAlignment="0" applyProtection="0"/>
    <xf numFmtId="0" fontId="6" fillId="0" borderId="0"/>
    <xf numFmtId="0" fontId="18" fillId="0" borderId="0"/>
  </cellStyleXfs>
  <cellXfs count="136">
    <xf numFmtId="0" fontId="0" fillId="0" borderId="0" xfId="0"/>
    <xf numFmtId="0" fontId="0" fillId="3" borderId="0" xfId="0" applyFill="1" applyAlignment="1">
      <alignment horizontal="center" vertical="top"/>
    </xf>
    <xf numFmtId="0" fontId="5" fillId="0" borderId="0" xfId="0" applyFont="1" applyFill="1"/>
    <xf numFmtId="9" fontId="0" fillId="0" borderId="0" xfId="0" applyNumberFormat="1"/>
    <xf numFmtId="0" fontId="0" fillId="3" borderId="0" xfId="0" applyFill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vertical="top" wrapText="1"/>
    </xf>
    <xf numFmtId="0" fontId="0" fillId="0" borderId="0" xfId="0" applyAlignment="1">
      <alignment wrapText="1"/>
    </xf>
    <xf numFmtId="3" fontId="0" fillId="0" borderId="0" xfId="0" applyNumberFormat="1"/>
    <xf numFmtId="0" fontId="5" fillId="4" borderId="0" xfId="0" applyFont="1" applyFill="1"/>
    <xf numFmtId="0" fontId="7" fillId="4" borderId="3" xfId="3" applyFont="1" applyFill="1" applyBorder="1" applyAlignment="1">
      <alignment horizontal="center" vertical="center" wrapText="1"/>
    </xf>
    <xf numFmtId="10" fontId="0" fillId="0" borderId="0" xfId="0" applyNumberFormat="1"/>
    <xf numFmtId="9" fontId="5" fillId="4" borderId="0" xfId="0" applyNumberFormat="1" applyFont="1" applyFill="1"/>
    <xf numFmtId="0" fontId="0" fillId="0" borderId="0" xfId="0" applyAlignment="1">
      <alignment horizontal="right" vertical="top"/>
    </xf>
    <xf numFmtId="0" fontId="4" fillId="4" borderId="0" xfId="0" applyFont="1" applyFill="1"/>
    <xf numFmtId="0" fontId="0" fillId="0" borderId="0" xfId="0" applyFont="1" applyFill="1" applyAlignment="1">
      <alignment wrapText="1"/>
    </xf>
    <xf numFmtId="0" fontId="0" fillId="0" borderId="0" xfId="0" applyAlignment="1">
      <alignment vertical="top" wrapText="1"/>
    </xf>
    <xf numFmtId="0" fontId="8" fillId="3" borderId="0" xfId="0" applyFont="1" applyFill="1" applyAlignment="1">
      <alignment wrapText="1"/>
    </xf>
    <xf numFmtId="3" fontId="5" fillId="4" borderId="0" xfId="0" applyNumberFormat="1" applyFont="1" applyFill="1" applyAlignment="1">
      <alignment horizontal="left"/>
    </xf>
    <xf numFmtId="0" fontId="0" fillId="0" borderId="0" xfId="0"/>
    <xf numFmtId="0" fontId="0" fillId="3" borderId="0" xfId="0" applyFill="1"/>
    <xf numFmtId="3" fontId="4" fillId="4" borderId="0" xfId="0" applyNumberFormat="1" applyFont="1" applyFill="1"/>
    <xf numFmtId="0" fontId="9" fillId="0" borderId="0" xfId="0" applyFont="1" applyFill="1"/>
    <xf numFmtId="0" fontId="5" fillId="4" borderId="0" xfId="0" applyFont="1" applyFill="1" applyAlignment="1">
      <alignment wrapText="1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 vertical="top"/>
    </xf>
    <xf numFmtId="0" fontId="0" fillId="3" borderId="0" xfId="0" applyFill="1" applyAlignment="1">
      <alignment horizontal="left" vertical="top"/>
    </xf>
    <xf numFmtId="0" fontId="5" fillId="4" borderId="0" xfId="0" applyFont="1" applyFill="1" applyAlignment="1">
      <alignment horizontal="right"/>
    </xf>
    <xf numFmtId="9" fontId="5" fillId="4" borderId="0" xfId="0" applyNumberFormat="1" applyFont="1" applyFill="1" applyAlignment="1">
      <alignment horizontal="right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4" fillId="4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2" xfId="2" applyAlignment="1">
      <alignment horizontal="left" vertical="top"/>
    </xf>
    <xf numFmtId="9" fontId="5" fillId="4" borderId="0" xfId="0" applyNumberFormat="1" applyFont="1" applyFill="1" applyAlignment="1">
      <alignment horizontal="left" vertical="top"/>
    </xf>
    <xf numFmtId="3" fontId="5" fillId="4" borderId="0" xfId="0" applyNumberFormat="1" applyFont="1" applyFill="1" applyAlignment="1">
      <alignment horizontal="left" vertical="top"/>
    </xf>
    <xf numFmtId="0" fontId="2" fillId="0" borderId="1" xfId="1" applyAlignment="1">
      <alignment horizontal="left" vertical="top"/>
    </xf>
    <xf numFmtId="0" fontId="5" fillId="5" borderId="0" xfId="0" applyFont="1" applyFill="1"/>
    <xf numFmtId="0" fontId="11" fillId="3" borderId="0" xfId="0" applyFont="1" applyFill="1"/>
    <xf numFmtId="0" fontId="9" fillId="0" borderId="0" xfId="0" applyFont="1"/>
    <xf numFmtId="0" fontId="0" fillId="3" borderId="0" xfId="0" applyFill="1" applyAlignment="1">
      <alignment horizontal="right"/>
    </xf>
    <xf numFmtId="0" fontId="9" fillId="3" borderId="0" xfId="0" applyFont="1" applyFill="1"/>
    <xf numFmtId="4" fontId="11" fillId="0" borderId="0" xfId="0" applyNumberFormat="1" applyFont="1"/>
    <xf numFmtId="0" fontId="0" fillId="3" borderId="0" xfId="0" applyFill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0" xfId="0"/>
    <xf numFmtId="0" fontId="7" fillId="4" borderId="0" xfId="3" applyFont="1" applyFill="1" applyBorder="1" applyAlignment="1">
      <alignment horizontal="center" vertical="center" wrapText="1"/>
    </xf>
    <xf numFmtId="0" fontId="3" fillId="9" borderId="2" xfId="2" applyFill="1"/>
    <xf numFmtId="10" fontId="3" fillId="9" borderId="2" xfId="2" applyNumberFormat="1" applyFill="1"/>
    <xf numFmtId="0" fontId="0" fillId="0" borderId="0" xfId="0" applyFill="1"/>
    <xf numFmtId="0" fontId="0" fillId="0" borderId="0" xfId="0" applyFont="1" applyFill="1"/>
    <xf numFmtId="9" fontId="3" fillId="9" borderId="2" xfId="2" applyNumberFormat="1" applyFill="1"/>
    <xf numFmtId="0" fontId="3" fillId="10" borderId="2" xfId="2" applyNumberFormat="1" applyFill="1"/>
    <xf numFmtId="0" fontId="8" fillId="10" borderId="0" xfId="0" applyFont="1" applyFill="1" applyAlignment="1">
      <alignment wrapText="1"/>
    </xf>
    <xf numFmtId="10" fontId="3" fillId="10" borderId="0" xfId="0" applyNumberFormat="1" applyFont="1" applyFill="1"/>
    <xf numFmtId="0" fontId="3" fillId="10" borderId="2" xfId="2" applyFill="1"/>
    <xf numFmtId="0" fontId="13" fillId="8" borderId="3" xfId="3" applyFont="1" applyFill="1" applyBorder="1" applyAlignment="1">
      <alignment horizontal="center" vertical="center" wrapText="1"/>
    </xf>
    <xf numFmtId="10" fontId="3" fillId="10" borderId="2" xfId="2" applyNumberFormat="1" applyFill="1"/>
    <xf numFmtId="0" fontId="3" fillId="9" borderId="2" xfId="2" applyFill="1" applyAlignment="1">
      <alignment horizontal="right"/>
    </xf>
    <xf numFmtId="10" fontId="5" fillId="10" borderId="0" xfId="0" applyNumberFormat="1" applyFont="1" applyFill="1"/>
    <xf numFmtId="0" fontId="0" fillId="0" borderId="0" xfId="0"/>
    <xf numFmtId="0" fontId="0" fillId="0" borderId="0" xfId="0"/>
    <xf numFmtId="0" fontId="0" fillId="0" borderId="0" xfId="0"/>
    <xf numFmtId="1" fontId="3" fillId="10" borderId="2" xfId="2" applyNumberFormat="1" applyFill="1" applyAlignment="1">
      <alignment horizontal="right"/>
    </xf>
    <xf numFmtId="9" fontId="3" fillId="10" borderId="2" xfId="2" applyNumberFormat="1" applyFill="1"/>
    <xf numFmtId="0" fontId="3" fillId="10" borderId="2" xfId="2" applyFill="1" applyAlignment="1">
      <alignment horizontal="right"/>
    </xf>
    <xf numFmtId="9" fontId="3" fillId="9" borderId="2" xfId="2" applyNumberFormat="1" applyFill="1" applyAlignment="1">
      <alignment horizontal="right"/>
    </xf>
    <xf numFmtId="0" fontId="3" fillId="9" borderId="2" xfId="2" applyNumberFormat="1" applyFill="1" applyAlignment="1">
      <alignment horizontal="right"/>
    </xf>
    <xf numFmtId="2" fontId="3" fillId="10" borderId="2" xfId="2" applyNumberFormat="1" applyFill="1"/>
    <xf numFmtId="3" fontId="3" fillId="10" borderId="2" xfId="2" applyNumberFormat="1" applyFill="1"/>
    <xf numFmtId="0" fontId="3" fillId="9" borderId="2" xfId="2" applyFill="1" applyAlignment="1">
      <alignment wrapText="1"/>
    </xf>
    <xf numFmtId="1" fontId="3" fillId="10" borderId="2" xfId="2" applyNumberFormat="1" applyFill="1"/>
    <xf numFmtId="0" fontId="14" fillId="7" borderId="0" xfId="3" applyFont="1" applyFill="1" applyBorder="1" applyAlignment="1">
      <alignment vertical="center" wrapText="1"/>
    </xf>
    <xf numFmtId="3" fontId="0" fillId="0" borderId="0" xfId="0" applyNumberFormat="1" applyAlignment="1">
      <alignment horizontal="right"/>
    </xf>
    <xf numFmtId="0" fontId="3" fillId="9" borderId="2" xfId="2" applyFill="1" applyAlignment="1">
      <alignment horizontal="left" vertical="top"/>
    </xf>
    <xf numFmtId="9" fontId="3" fillId="9" borderId="2" xfId="2" applyNumberFormat="1" applyFill="1" applyAlignment="1">
      <alignment horizontal="left" vertical="top"/>
    </xf>
    <xf numFmtId="1" fontId="3" fillId="10" borderId="2" xfId="2" applyNumberFormat="1" applyFill="1" applyAlignment="1">
      <alignment horizontal="left" vertical="top"/>
    </xf>
    <xf numFmtId="9" fontId="3" fillId="10" borderId="2" xfId="2" applyNumberFormat="1" applyFill="1" applyAlignment="1">
      <alignment horizontal="left" vertical="top"/>
    </xf>
    <xf numFmtId="0" fontId="3" fillId="9" borderId="2" xfId="2" applyFont="1" applyFill="1" applyAlignment="1">
      <alignment horizontal="left" vertical="top"/>
    </xf>
    <xf numFmtId="0" fontId="3" fillId="10" borderId="2" xfId="2" applyFill="1" applyAlignment="1">
      <alignment horizontal="left" vertical="top"/>
    </xf>
    <xf numFmtId="9" fontId="3" fillId="9" borderId="2" xfId="2" applyNumberFormat="1" applyFont="1" applyFill="1" applyAlignment="1">
      <alignment horizontal="left" vertical="top"/>
    </xf>
    <xf numFmtId="10" fontId="3" fillId="9" borderId="2" xfId="2" applyNumberFormat="1" applyFill="1" applyAlignment="1">
      <alignment horizontal="left" vertical="top"/>
    </xf>
    <xf numFmtId="0" fontId="3" fillId="10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3" fontId="0" fillId="0" borderId="0" xfId="0" applyNumberFormat="1" applyAlignment="1">
      <alignment horizontal="left" vertical="top"/>
    </xf>
    <xf numFmtId="0" fontId="8" fillId="10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 wrapText="1"/>
    </xf>
    <xf numFmtId="3" fontId="4" fillId="4" borderId="0" xfId="0" applyNumberFormat="1" applyFont="1" applyFill="1" applyAlignment="1">
      <alignment horizontal="left" vertical="top"/>
    </xf>
    <xf numFmtId="0" fontId="11" fillId="3" borderId="0" xfId="0" applyFont="1" applyFill="1" applyAlignment="1">
      <alignment horizontal="left" vertical="top"/>
    </xf>
    <xf numFmtId="4" fontId="11" fillId="0" borderId="0" xfId="0" applyNumberFormat="1" applyFont="1" applyAlignment="1">
      <alignment horizontal="left" vertical="top"/>
    </xf>
    <xf numFmtId="0" fontId="3" fillId="10" borderId="2" xfId="2" applyNumberForma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3" fontId="3" fillId="10" borderId="2" xfId="2" applyNumberFormat="1" applyFill="1" applyAlignment="1">
      <alignment horizontal="left" vertical="top"/>
    </xf>
    <xf numFmtId="10" fontId="3" fillId="10" borderId="2" xfId="2" applyNumberFormat="1" applyFill="1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3" fillId="9" borderId="2" xfId="2" applyFill="1" applyAlignment="1">
      <alignment horizontal="left" vertical="top" wrapText="1"/>
    </xf>
    <xf numFmtId="10" fontId="0" fillId="0" borderId="0" xfId="0" applyNumberFormat="1" applyAlignment="1">
      <alignment horizontal="left" vertical="top"/>
    </xf>
    <xf numFmtId="0" fontId="16" fillId="0" borderId="0" xfId="0" applyFont="1"/>
    <xf numFmtId="0" fontId="15" fillId="11" borderId="4" xfId="17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Font="1" applyFill="1" applyBorder="1" applyAlignment="1"/>
    <xf numFmtId="0" fontId="0" fillId="0" borderId="0" xfId="0" applyBorder="1" applyAlignment="1"/>
    <xf numFmtId="0" fontId="0" fillId="0" borderId="8" xfId="0" applyBorder="1" applyAlignment="1"/>
    <xf numFmtId="0" fontId="11" fillId="0" borderId="7" xfId="0" applyFont="1" applyBorder="1" applyAlignment="1"/>
    <xf numFmtId="0" fontId="16" fillId="0" borderId="9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17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6" fillId="6" borderId="0" xfId="6" applyFont="1" applyFill="1" applyBorder="1" applyAlignment="1">
      <alignment horizontal="left" vertical="center" wrapText="1"/>
    </xf>
    <xf numFmtId="0" fontId="9" fillId="12" borderId="0" xfId="0" applyFont="1" applyFill="1" applyAlignment="1">
      <alignment wrapText="1"/>
    </xf>
    <xf numFmtId="0" fontId="6" fillId="0" borderId="0" xfId="19" applyFont="1" applyBorder="1" applyAlignment="1" applyProtection="1">
      <alignment horizontal="left" vertical="center" wrapText="1"/>
      <protection locked="0"/>
    </xf>
    <xf numFmtId="0" fontId="19" fillId="13" borderId="13" xfId="0" applyFont="1" applyFill="1" applyBorder="1" applyAlignment="1">
      <alignment horizontal="left" vertical="top" wrapText="1"/>
    </xf>
    <xf numFmtId="0" fontId="6" fillId="0" borderId="3" xfId="11" applyFont="1" applyBorder="1" applyAlignment="1">
      <alignment horizontal="left" vertical="center" wrapText="1"/>
    </xf>
    <xf numFmtId="0" fontId="19" fillId="5" borderId="13" xfId="0" applyFont="1" applyFill="1" applyBorder="1" applyAlignment="1">
      <alignment horizontal="left" vertical="top" wrapText="1"/>
    </xf>
    <xf numFmtId="0" fontId="19" fillId="14" borderId="13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0" fillId="0" borderId="0" xfId="0" applyFill="1" applyBorder="1"/>
    <xf numFmtId="0" fontId="0" fillId="3" borderId="0" xfId="0" applyFill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</cellXfs>
  <cellStyles count="20">
    <cellStyle name="Check Cell" xfId="2" builtinId="23"/>
    <cellStyle name="Linked Cell" xfId="1" builtinId="24"/>
    <cellStyle name="Neutral" xfId="17" builtinId="28"/>
    <cellStyle name="Normal" xfId="0" builtinId="0"/>
    <cellStyle name="Normal 2" xfId="3"/>
    <cellStyle name="Normal 2 2" xfId="4"/>
    <cellStyle name="Normal 2 2 2" xfId="5"/>
    <cellStyle name="Normal 2 2 3" xfId="8"/>
    <cellStyle name="Normal 2 3" xfId="18"/>
    <cellStyle name="Normal 3" xfId="7"/>
    <cellStyle name="Normal 3 2" xfId="13"/>
    <cellStyle name="Normal 4" xfId="9"/>
    <cellStyle name="Normal 4 2" xfId="14"/>
    <cellStyle name="Normal 5" xfId="10"/>
    <cellStyle name="Normal 6" xfId="6"/>
    <cellStyle name="Normal 7" xfId="11"/>
    <cellStyle name="Normal 7 2" xfId="15"/>
    <cellStyle name="Normal 8" xfId="12"/>
    <cellStyle name="Normal 8 2" xfId="16"/>
    <cellStyle name="Normal_Otchet_planove_new" xfId="19"/>
  </cellStyles>
  <dxfs count="3"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62"/>
  <sheetViews>
    <sheetView zoomScaleNormal="100" workbookViewId="0">
      <pane ySplit="1" topLeftCell="A14" activePane="bottomLeft" state="frozen"/>
      <selection pane="bottomLeft" activeCell="C25" sqref="C25"/>
    </sheetView>
  </sheetViews>
  <sheetFormatPr defaultRowHeight="15" x14ac:dyDescent="0.25"/>
  <cols>
    <col min="2" max="2" width="130.140625" customWidth="1"/>
    <col min="3" max="3" width="22.5703125" customWidth="1"/>
    <col min="4" max="4" width="17.5703125" customWidth="1"/>
    <col min="5" max="5" width="24.5703125" customWidth="1"/>
    <col min="6" max="6" width="24.5703125" style="70" customWidth="1"/>
    <col min="7" max="7" width="27.42578125" customWidth="1"/>
    <col min="8" max="8" width="19.7109375" customWidth="1"/>
  </cols>
  <sheetData>
    <row r="1" spans="1:9" ht="63.75" customHeight="1" x14ac:dyDescent="0.25">
      <c r="A1" s="5" t="s">
        <v>8</v>
      </c>
      <c r="B1" s="4"/>
      <c r="C1" s="17" t="s">
        <v>93</v>
      </c>
      <c r="D1" s="17" t="s">
        <v>99</v>
      </c>
      <c r="E1" s="64" t="s">
        <v>102</v>
      </c>
      <c r="F1" s="64" t="s">
        <v>12</v>
      </c>
      <c r="G1" s="61" t="s">
        <v>103</v>
      </c>
    </row>
    <row r="2" spans="1:9" x14ac:dyDescent="0.25">
      <c r="A2" s="9"/>
      <c r="B2" s="9" t="s">
        <v>86</v>
      </c>
      <c r="C2" s="9"/>
      <c r="D2" s="18"/>
      <c r="E2" s="9"/>
      <c r="F2" s="9"/>
      <c r="G2" s="9"/>
    </row>
    <row r="3" spans="1:9" x14ac:dyDescent="0.25">
      <c r="A3" s="9"/>
      <c r="B3" s="9"/>
      <c r="C3" s="9"/>
      <c r="D3" s="9"/>
      <c r="E3" s="9"/>
      <c r="F3" s="9"/>
      <c r="G3" s="9"/>
      <c r="H3" s="42" t="s">
        <v>90</v>
      </c>
      <c r="I3" s="11"/>
    </row>
    <row r="4" spans="1:9" ht="15" customHeight="1" x14ac:dyDescent="0.25">
      <c r="B4" t="s">
        <v>14</v>
      </c>
      <c r="C4" s="43"/>
      <c r="D4" s="44">
        <v>565.16999999999996</v>
      </c>
      <c r="E4" s="20"/>
      <c r="F4" s="20"/>
      <c r="G4" s="4"/>
      <c r="H4" s="32">
        <v>249.14</v>
      </c>
    </row>
    <row r="5" spans="1:9" x14ac:dyDescent="0.25">
      <c r="B5" s="32" t="s">
        <v>85</v>
      </c>
      <c r="C5" s="43"/>
      <c r="D5" s="44"/>
      <c r="E5" s="20"/>
      <c r="F5" s="20"/>
      <c r="G5" s="20"/>
      <c r="H5" s="32">
        <v>1063.46</v>
      </c>
    </row>
    <row r="6" spans="1:9" x14ac:dyDescent="0.25">
      <c r="B6" s="32" t="s">
        <v>15</v>
      </c>
      <c r="C6" s="43"/>
      <c r="D6" s="44"/>
      <c r="E6" s="20"/>
      <c r="F6" s="20"/>
      <c r="G6" s="20"/>
    </row>
    <row r="7" spans="1:9" x14ac:dyDescent="0.25">
      <c r="B7" t="s">
        <v>16</v>
      </c>
      <c r="C7" s="43"/>
      <c r="D7" s="44">
        <v>1933.08</v>
      </c>
      <c r="E7" s="20"/>
      <c r="F7" s="20"/>
      <c r="G7" s="20"/>
      <c r="H7" s="32">
        <v>703.13</v>
      </c>
    </row>
    <row r="8" spans="1:9" x14ac:dyDescent="0.25">
      <c r="B8" s="32" t="s">
        <v>17</v>
      </c>
      <c r="C8" s="43"/>
      <c r="D8" s="32"/>
      <c r="E8" s="20"/>
      <c r="F8" s="20"/>
      <c r="G8" s="20"/>
      <c r="H8" s="32">
        <v>881.45</v>
      </c>
    </row>
    <row r="9" spans="1:9" x14ac:dyDescent="0.25">
      <c r="B9" s="32" t="s">
        <v>18</v>
      </c>
      <c r="C9" s="43"/>
      <c r="D9" s="32"/>
      <c r="E9" s="20"/>
      <c r="F9" s="20"/>
      <c r="G9" s="20"/>
      <c r="H9" s="32">
        <v>546</v>
      </c>
    </row>
    <row r="10" spans="1:9" x14ac:dyDescent="0.25">
      <c r="B10" s="32" t="s">
        <v>19</v>
      </c>
      <c r="C10" s="43"/>
      <c r="D10" s="32"/>
      <c r="E10" s="20"/>
      <c r="F10" s="20"/>
      <c r="G10" s="20"/>
      <c r="H10" s="32">
        <v>404</v>
      </c>
    </row>
    <row r="11" spans="1:9" x14ac:dyDescent="0.25">
      <c r="B11" s="32" t="s">
        <v>20</v>
      </c>
      <c r="C11" s="43"/>
      <c r="D11" s="32"/>
      <c r="E11" s="20"/>
      <c r="F11" s="20"/>
      <c r="G11" s="20"/>
      <c r="H11" s="32">
        <v>2255.4899999999998</v>
      </c>
    </row>
    <row r="12" spans="1:9" x14ac:dyDescent="0.25">
      <c r="B12" s="32" t="s">
        <v>21</v>
      </c>
      <c r="C12" s="43"/>
      <c r="D12" s="32"/>
      <c r="E12" s="20"/>
      <c r="F12" s="20"/>
      <c r="G12" s="20"/>
      <c r="H12" s="32">
        <v>859.62</v>
      </c>
    </row>
    <row r="13" spans="1:9" x14ac:dyDescent="0.25">
      <c r="B13" s="32" t="s">
        <v>22</v>
      </c>
      <c r="C13" s="43"/>
      <c r="D13" s="32"/>
      <c r="E13" s="20"/>
      <c r="F13" s="20"/>
      <c r="G13" s="20"/>
      <c r="H13" s="32">
        <v>334.78</v>
      </c>
    </row>
    <row r="14" spans="1:9" x14ac:dyDescent="0.25">
      <c r="B14" s="32" t="s">
        <v>23</v>
      </c>
      <c r="C14" s="43"/>
      <c r="D14" s="32"/>
      <c r="E14" s="20"/>
      <c r="F14" s="20"/>
      <c r="G14" s="20"/>
      <c r="H14" s="32">
        <v>888</v>
      </c>
    </row>
    <row r="15" spans="1:9" x14ac:dyDescent="0.25">
      <c r="B15" s="32" t="s">
        <v>24</v>
      </c>
      <c r="C15" s="43"/>
      <c r="D15" s="32"/>
      <c r="E15" s="20"/>
      <c r="F15" s="20"/>
      <c r="G15" s="20"/>
      <c r="H15" s="32">
        <v>1756</v>
      </c>
    </row>
    <row r="16" spans="1:9" x14ac:dyDescent="0.25">
      <c r="B16" s="32" t="s">
        <v>25</v>
      </c>
      <c r="C16" s="43"/>
      <c r="D16" s="32"/>
      <c r="E16" s="20"/>
      <c r="F16" s="20"/>
      <c r="G16" s="20"/>
      <c r="H16" s="32">
        <v>1572.5</v>
      </c>
    </row>
    <row r="17" spans="2:9" x14ac:dyDescent="0.25">
      <c r="B17" s="32" t="s">
        <v>26</v>
      </c>
      <c r="C17" s="43"/>
      <c r="D17" s="32"/>
      <c r="E17" s="20"/>
      <c r="F17" s="20"/>
      <c r="G17" s="20"/>
      <c r="H17" s="32">
        <v>656</v>
      </c>
    </row>
    <row r="18" spans="2:9" x14ac:dyDescent="0.25">
      <c r="B18" s="32" t="s">
        <v>27</v>
      </c>
      <c r="C18" s="43"/>
      <c r="D18" s="32"/>
      <c r="E18" s="20"/>
      <c r="F18" s="20"/>
      <c r="G18" s="20"/>
      <c r="H18" s="32">
        <v>768.6</v>
      </c>
    </row>
    <row r="19" spans="2:9" ht="15.75" customHeight="1" x14ac:dyDescent="0.25">
      <c r="B19" s="32" t="s">
        <v>28</v>
      </c>
      <c r="C19" s="43"/>
      <c r="D19" s="32"/>
      <c r="E19" s="20"/>
      <c r="F19" s="20"/>
      <c r="G19" s="20"/>
      <c r="H19" s="32">
        <v>1166</v>
      </c>
    </row>
    <row r="20" spans="2:9" ht="15" customHeight="1" x14ac:dyDescent="0.25">
      <c r="B20" s="32" t="s">
        <v>29</v>
      </c>
      <c r="C20" s="43"/>
      <c r="D20" s="32"/>
      <c r="E20" s="20"/>
      <c r="F20" s="20"/>
      <c r="G20" s="20"/>
    </row>
    <row r="21" spans="2:9" s="70" customFormat="1" ht="15.75" customHeight="1" x14ac:dyDescent="0.25">
      <c r="B21" s="108" t="s">
        <v>124</v>
      </c>
      <c r="C21" s="43"/>
      <c r="D21" s="32"/>
      <c r="E21" s="20"/>
      <c r="F21" s="20"/>
      <c r="G21" s="20"/>
      <c r="H21" s="32"/>
    </row>
    <row r="22" spans="2:9" s="70" customFormat="1" ht="15.75" customHeight="1" x14ac:dyDescent="0.25">
      <c r="B22" s="108" t="s">
        <v>123</v>
      </c>
      <c r="C22" s="43"/>
      <c r="D22" s="32"/>
      <c r="E22" s="20"/>
      <c r="F22" s="20"/>
      <c r="G22" s="20"/>
      <c r="H22" s="32"/>
    </row>
    <row r="23" spans="2:9" s="70" customFormat="1" ht="15.75" customHeight="1" x14ac:dyDescent="0.25">
      <c r="B23" s="108" t="s">
        <v>170</v>
      </c>
      <c r="C23" s="43"/>
      <c r="D23" s="32"/>
      <c r="E23" s="20"/>
      <c r="F23" s="20"/>
      <c r="G23" s="20"/>
      <c r="H23" s="32"/>
    </row>
    <row r="24" spans="2:9" s="70" customFormat="1" ht="15.75" customHeight="1" x14ac:dyDescent="0.25">
      <c r="B24" s="108" t="s">
        <v>171</v>
      </c>
      <c r="C24" s="43"/>
      <c r="D24" s="32"/>
      <c r="E24" s="20"/>
      <c r="F24" s="20"/>
      <c r="G24" s="20"/>
      <c r="H24" s="32"/>
    </row>
    <row r="25" spans="2:9" s="70" customFormat="1" ht="15.75" customHeight="1" x14ac:dyDescent="0.25">
      <c r="B25" s="108" t="s">
        <v>172</v>
      </c>
      <c r="C25" s="43"/>
      <c r="D25" s="32"/>
      <c r="E25" s="20"/>
      <c r="F25" s="20"/>
      <c r="G25" s="20"/>
      <c r="I25" s="3">
        <v>1</v>
      </c>
    </row>
    <row r="26" spans="2:9" s="70" customFormat="1" ht="15.75" customHeight="1" x14ac:dyDescent="0.25">
      <c r="B26" s="108" t="s">
        <v>173</v>
      </c>
      <c r="C26" s="43"/>
      <c r="D26" s="32"/>
      <c r="E26" s="20"/>
      <c r="F26" s="20"/>
      <c r="G26" s="20"/>
      <c r="I26" s="11">
        <f>AVERAGE(G40,G61,G84,G112,G118,G136,G139,G151,I25)</f>
        <v>0.74027714183964177</v>
      </c>
    </row>
    <row r="27" spans="2:9" s="70" customFormat="1" ht="15.75" customHeight="1" x14ac:dyDescent="0.25">
      <c r="B27" s="108" t="s">
        <v>125</v>
      </c>
      <c r="C27" s="43"/>
      <c r="D27" s="32"/>
      <c r="E27" s="20"/>
      <c r="F27" s="20"/>
      <c r="G27" s="20"/>
    </row>
    <row r="28" spans="2:9" s="70" customFormat="1" ht="15.75" customHeight="1" x14ac:dyDescent="0.25">
      <c r="B28" s="108" t="s">
        <v>126</v>
      </c>
      <c r="C28" s="43"/>
      <c r="D28" s="32"/>
      <c r="E28" s="20"/>
      <c r="F28" s="20"/>
      <c r="G28" s="20"/>
    </row>
    <row r="29" spans="2:9" s="70" customFormat="1" ht="15.75" customHeight="1" x14ac:dyDescent="0.25">
      <c r="B29" s="108" t="s">
        <v>127</v>
      </c>
      <c r="C29" s="43"/>
      <c r="D29" s="32"/>
      <c r="E29" s="20"/>
      <c r="F29" s="20"/>
      <c r="G29" s="20"/>
    </row>
    <row r="30" spans="2:9" s="70" customFormat="1" ht="15.75" customHeight="1" x14ac:dyDescent="0.25">
      <c r="B30" s="108" t="s">
        <v>128</v>
      </c>
      <c r="C30" s="43"/>
      <c r="D30" s="32"/>
      <c r="E30" s="20"/>
      <c r="F30" s="20"/>
      <c r="G30" s="20"/>
    </row>
    <row r="31" spans="2:9" s="70" customFormat="1" ht="15.75" customHeight="1" x14ac:dyDescent="0.25">
      <c r="B31" s="108" t="s">
        <v>129</v>
      </c>
      <c r="C31" s="43"/>
      <c r="D31" s="32"/>
      <c r="E31" s="20"/>
      <c r="F31" s="20"/>
      <c r="G31" s="20"/>
    </row>
    <row r="32" spans="2:9" x14ac:dyDescent="0.25">
      <c r="B32" s="108" t="s">
        <v>130</v>
      </c>
      <c r="C32" s="43"/>
      <c r="E32" s="20"/>
      <c r="F32" s="20"/>
      <c r="G32" s="20"/>
      <c r="H32" s="70"/>
      <c r="I32" s="70"/>
    </row>
    <row r="33" spans="1:9" s="70" customFormat="1" x14ac:dyDescent="0.25">
      <c r="B33" s="108" t="s">
        <v>174</v>
      </c>
      <c r="C33" s="43"/>
      <c r="E33" s="20"/>
      <c r="F33" s="20"/>
      <c r="G33" s="20"/>
    </row>
    <row r="34" spans="1:9" s="70" customFormat="1" x14ac:dyDescent="0.25">
      <c r="B34" s="108" t="s">
        <v>175</v>
      </c>
      <c r="C34" s="43"/>
      <c r="E34" s="20"/>
      <c r="F34" s="20"/>
      <c r="G34" s="20"/>
    </row>
    <row r="35" spans="1:9" s="70" customFormat="1" x14ac:dyDescent="0.25">
      <c r="B35" s="108" t="s">
        <v>176</v>
      </c>
      <c r="C35" s="43"/>
      <c r="E35" s="20"/>
      <c r="F35" s="20"/>
      <c r="G35" s="20"/>
    </row>
    <row r="36" spans="1:9" s="70" customFormat="1" x14ac:dyDescent="0.25">
      <c r="B36" s="108" t="s">
        <v>177</v>
      </c>
      <c r="C36" s="43"/>
      <c r="E36" s="20"/>
      <c r="F36" s="20"/>
      <c r="G36" s="20"/>
    </row>
    <row r="37" spans="1:9" s="70" customFormat="1" x14ac:dyDescent="0.25">
      <c r="B37" s="108" t="s">
        <v>206</v>
      </c>
      <c r="C37" s="43"/>
      <c r="E37" s="20"/>
      <c r="F37" s="20"/>
      <c r="G37" s="20"/>
    </row>
    <row r="38" spans="1:9" s="70" customFormat="1" x14ac:dyDescent="0.25">
      <c r="B38" s="108" t="s">
        <v>168</v>
      </c>
      <c r="C38" s="43"/>
      <c r="E38" s="20"/>
      <c r="F38" s="20"/>
      <c r="G38" s="20"/>
    </row>
    <row r="39" spans="1:9" s="70" customFormat="1" ht="15.75" thickBot="1" x14ac:dyDescent="0.3">
      <c r="B39" s="108" t="s">
        <v>169</v>
      </c>
      <c r="C39" s="43"/>
      <c r="E39" s="20"/>
      <c r="F39" s="20"/>
      <c r="G39" s="20"/>
    </row>
    <row r="40" spans="1:9" ht="16.5" thickTop="1" thickBot="1" x14ac:dyDescent="0.3">
      <c r="A40" s="55"/>
      <c r="B40" s="55"/>
      <c r="C40" s="55">
        <v>0</v>
      </c>
      <c r="D40" s="63">
        <f>SUM(D4,D7)</f>
        <v>2498.25</v>
      </c>
      <c r="E40" s="55">
        <v>145914</v>
      </c>
      <c r="F40" s="55">
        <v>145914</v>
      </c>
      <c r="G40" s="65">
        <v>1</v>
      </c>
      <c r="H40" t="s">
        <v>235</v>
      </c>
    </row>
    <row r="41" spans="1:9" ht="15.75" thickTop="1" x14ac:dyDescent="0.25">
      <c r="A41" s="9"/>
      <c r="B41" s="9" t="s">
        <v>87</v>
      </c>
      <c r="C41" s="9"/>
      <c r="D41" s="9"/>
      <c r="E41" s="9"/>
      <c r="F41" s="9"/>
      <c r="G41" s="9"/>
    </row>
    <row r="42" spans="1:9" s="57" customFormat="1" x14ac:dyDescent="0.25">
      <c r="A42" s="2"/>
      <c r="B42" s="7" t="s">
        <v>13</v>
      </c>
      <c r="C42" s="20"/>
      <c r="D42" s="70">
        <v>1</v>
      </c>
      <c r="E42" s="20"/>
      <c r="F42" s="20"/>
      <c r="G42" s="20"/>
      <c r="I42" s="7"/>
    </row>
    <row r="43" spans="1:9" ht="30" x14ac:dyDescent="0.25">
      <c r="B43" s="7" t="s">
        <v>38</v>
      </c>
      <c r="C43" s="20"/>
      <c r="D43" s="70">
        <v>1</v>
      </c>
    </row>
    <row r="44" spans="1:9" s="57" customFormat="1" ht="30" x14ac:dyDescent="0.25">
      <c r="A44" s="2"/>
      <c r="B44" s="7" t="s">
        <v>101</v>
      </c>
      <c r="C44" s="20"/>
      <c r="D44" s="70">
        <v>1</v>
      </c>
      <c r="E44" s="20"/>
      <c r="F44" s="20"/>
      <c r="G44" s="20"/>
    </row>
    <row r="45" spans="1:9" ht="30" x14ac:dyDescent="0.25">
      <c r="B45" s="7" t="s">
        <v>62</v>
      </c>
      <c r="C45" s="20"/>
      <c r="D45" s="70">
        <v>1</v>
      </c>
      <c r="E45" s="20"/>
      <c r="F45" s="20"/>
      <c r="G45" s="20"/>
    </row>
    <row r="46" spans="1:9" ht="30" x14ac:dyDescent="0.25">
      <c r="B46" s="7" t="s">
        <v>42</v>
      </c>
      <c r="C46" s="20"/>
      <c r="D46" s="70">
        <v>1</v>
      </c>
      <c r="E46" s="20"/>
      <c r="F46" s="20"/>
      <c r="G46" s="20"/>
    </row>
    <row r="47" spans="1:9" s="70" customFormat="1" ht="30" x14ac:dyDescent="0.25">
      <c r="B47" s="7" t="s">
        <v>79</v>
      </c>
      <c r="C47" s="20"/>
      <c r="D47" s="70">
        <v>1</v>
      </c>
      <c r="E47" s="20"/>
      <c r="F47" s="20"/>
      <c r="G47" s="20"/>
    </row>
    <row r="48" spans="1:9" s="70" customFormat="1" x14ac:dyDescent="0.25">
      <c r="B48" s="70" t="s">
        <v>37</v>
      </c>
      <c r="C48" s="20"/>
      <c r="D48" s="70">
        <v>1</v>
      </c>
      <c r="E48" s="20"/>
      <c r="F48" s="20"/>
      <c r="G48" s="20"/>
    </row>
    <row r="49" spans="1:8" s="70" customFormat="1" x14ac:dyDescent="0.25">
      <c r="B49" s="70" t="s">
        <v>38</v>
      </c>
      <c r="C49" s="20"/>
      <c r="D49" s="70">
        <v>1</v>
      </c>
      <c r="E49" s="20"/>
      <c r="F49" s="20"/>
      <c r="G49" s="20"/>
    </row>
    <row r="50" spans="1:8" s="70" customFormat="1" x14ac:dyDescent="0.25">
      <c r="B50" s="70" t="s">
        <v>95</v>
      </c>
      <c r="C50" s="20"/>
      <c r="D50" s="70">
        <v>1</v>
      </c>
      <c r="E50" s="20"/>
      <c r="F50" s="20"/>
      <c r="G50" s="20"/>
    </row>
    <row r="51" spans="1:8" s="70" customFormat="1" x14ac:dyDescent="0.25">
      <c r="B51" s="70" t="s">
        <v>53</v>
      </c>
      <c r="C51" s="20"/>
      <c r="D51" s="70">
        <v>1</v>
      </c>
      <c r="E51" s="20"/>
      <c r="F51" s="20"/>
      <c r="G51" s="20"/>
    </row>
    <row r="52" spans="1:8" s="70" customFormat="1" x14ac:dyDescent="0.25">
      <c r="B52" s="70" t="s">
        <v>54</v>
      </c>
      <c r="C52" s="20"/>
      <c r="D52" s="70">
        <v>1</v>
      </c>
      <c r="E52" s="20"/>
      <c r="F52" s="20"/>
      <c r="G52" s="20"/>
    </row>
    <row r="53" spans="1:8" s="70" customFormat="1" x14ac:dyDescent="0.25">
      <c r="B53" s="70" t="s">
        <v>55</v>
      </c>
      <c r="C53" s="20"/>
      <c r="D53" s="70">
        <v>1</v>
      </c>
      <c r="E53" s="20"/>
      <c r="F53" s="20"/>
      <c r="G53" s="20"/>
    </row>
    <row r="54" spans="1:8" s="70" customFormat="1" x14ac:dyDescent="0.25">
      <c r="B54" s="70" t="s">
        <v>98</v>
      </c>
      <c r="C54" s="20"/>
      <c r="D54" s="70">
        <v>1</v>
      </c>
      <c r="E54" s="20"/>
      <c r="F54" s="20"/>
      <c r="G54" s="20"/>
    </row>
    <row r="55" spans="1:8" s="70" customFormat="1" x14ac:dyDescent="0.25">
      <c r="B55" s="7" t="s">
        <v>96</v>
      </c>
      <c r="C55" s="20"/>
      <c r="D55" s="70">
        <v>1</v>
      </c>
      <c r="E55" s="20"/>
      <c r="F55" s="20"/>
      <c r="G55" s="20"/>
    </row>
    <row r="56" spans="1:8" s="70" customFormat="1" x14ac:dyDescent="0.25">
      <c r="B56" s="7" t="s">
        <v>56</v>
      </c>
      <c r="C56" s="20"/>
      <c r="D56" s="70">
        <v>1</v>
      </c>
      <c r="E56" s="20"/>
      <c r="F56" s="20"/>
      <c r="G56" s="20"/>
    </row>
    <row r="57" spans="1:8" s="70" customFormat="1" x14ac:dyDescent="0.25">
      <c r="B57" s="7" t="s">
        <v>209</v>
      </c>
      <c r="C57" s="20"/>
      <c r="D57" s="70">
        <v>1</v>
      </c>
      <c r="E57" s="20"/>
      <c r="F57" s="20"/>
      <c r="G57" s="20"/>
    </row>
    <row r="58" spans="1:8" s="70" customFormat="1" x14ac:dyDescent="0.25">
      <c r="B58" s="7" t="s">
        <v>211</v>
      </c>
      <c r="C58" s="20"/>
      <c r="D58" s="70">
        <v>1</v>
      </c>
      <c r="E58" s="20"/>
      <c r="F58" s="20"/>
      <c r="G58" s="20"/>
    </row>
    <row r="59" spans="1:8" s="70" customFormat="1" x14ac:dyDescent="0.25">
      <c r="B59" s="7" t="s">
        <v>212</v>
      </c>
      <c r="C59" s="20"/>
      <c r="D59" s="70">
        <v>1</v>
      </c>
      <c r="E59" s="20"/>
      <c r="F59" s="20"/>
      <c r="G59" s="20"/>
    </row>
    <row r="60" spans="1:8" s="70" customFormat="1" ht="45.75" thickBot="1" x14ac:dyDescent="0.3">
      <c r="B60" s="7" t="s">
        <v>233</v>
      </c>
      <c r="C60" s="20"/>
      <c r="D60" s="70">
        <v>2</v>
      </c>
      <c r="E60" s="20"/>
      <c r="F60" s="20"/>
      <c r="G60" s="20"/>
      <c r="H60" s="121"/>
    </row>
    <row r="61" spans="1:8" ht="16.5" thickTop="1" thickBot="1" x14ac:dyDescent="0.3">
      <c r="A61" s="55"/>
      <c r="B61" s="55"/>
      <c r="C61" s="55">
        <v>23</v>
      </c>
      <c r="D61" s="63">
        <f>SUM(D42:D60)</f>
        <v>20</v>
      </c>
      <c r="E61" s="55">
        <v>39</v>
      </c>
      <c r="F61" s="55">
        <v>62</v>
      </c>
      <c r="G61" s="65">
        <f>D61/E61</f>
        <v>0.51282051282051277</v>
      </c>
      <c r="H61" s="11"/>
    </row>
    <row r="62" spans="1:8" ht="30.75" thickTop="1" x14ac:dyDescent="0.25">
      <c r="A62" s="9"/>
      <c r="B62" s="23" t="s">
        <v>88</v>
      </c>
      <c r="C62" s="9"/>
      <c r="D62" s="9"/>
      <c r="E62" s="9"/>
      <c r="F62" s="9"/>
      <c r="G62" s="9"/>
    </row>
    <row r="63" spans="1:8" s="19" customFormat="1" x14ac:dyDescent="0.25">
      <c r="A63" s="7"/>
      <c r="B63" s="7" t="s">
        <v>31</v>
      </c>
      <c r="C63" s="20"/>
      <c r="D63" s="7">
        <v>21978</v>
      </c>
      <c r="E63" s="20"/>
      <c r="F63" s="20"/>
      <c r="G63" s="20"/>
    </row>
    <row r="64" spans="1:8" s="19" customFormat="1" ht="60" x14ac:dyDescent="0.25">
      <c r="A64" s="7"/>
      <c r="B64" s="7" t="s">
        <v>32</v>
      </c>
      <c r="C64" s="4"/>
      <c r="D64" s="7">
        <v>97416</v>
      </c>
      <c r="E64" s="20"/>
      <c r="F64" s="20"/>
      <c r="G64" s="20"/>
    </row>
    <row r="65" spans="1:7" ht="29.25" customHeight="1" x14ac:dyDescent="0.25">
      <c r="A65" s="7"/>
      <c r="B65" s="7" t="s">
        <v>65</v>
      </c>
      <c r="C65" s="4"/>
      <c r="D65" s="7">
        <v>110533</v>
      </c>
      <c r="E65" s="20"/>
      <c r="F65" s="20"/>
      <c r="G65" s="20"/>
    </row>
    <row r="66" spans="1:7" ht="29.25" customHeight="1" x14ac:dyDescent="0.25">
      <c r="B66" s="7" t="s">
        <v>34</v>
      </c>
      <c r="C66" s="4"/>
      <c r="D66" s="8">
        <v>20780</v>
      </c>
      <c r="E66" s="20"/>
      <c r="F66" s="20"/>
      <c r="G66" s="20"/>
    </row>
    <row r="67" spans="1:7" s="19" customFormat="1" ht="29.25" customHeight="1" thickBot="1" x14ac:dyDescent="0.3">
      <c r="B67" s="7" t="s">
        <v>35</v>
      </c>
      <c r="C67" s="4"/>
      <c r="D67" s="24">
        <v>1280</v>
      </c>
      <c r="E67" s="20"/>
      <c r="F67" s="20"/>
      <c r="G67" s="20"/>
    </row>
    <row r="68" spans="1:7" ht="29.25" customHeight="1" thickTop="1" thickBot="1" x14ac:dyDescent="0.3">
      <c r="A68" s="55"/>
      <c r="B68" s="55"/>
      <c r="C68" s="55">
        <v>7707.18</v>
      </c>
      <c r="D68" s="63">
        <f>SUM(D63:D67)</f>
        <v>251987</v>
      </c>
      <c r="E68" s="55">
        <v>9500</v>
      </c>
      <c r="F68" s="55">
        <v>102707.18</v>
      </c>
      <c r="G68" s="65">
        <f>D68/E68</f>
        <v>26.524947368421053</v>
      </c>
    </row>
    <row r="69" spans="1:7" ht="30.75" thickTop="1" x14ac:dyDescent="0.25">
      <c r="A69" s="9"/>
      <c r="B69" s="23" t="s">
        <v>89</v>
      </c>
      <c r="C69" s="9"/>
      <c r="D69" s="9"/>
      <c r="E69" s="10"/>
      <c r="F69" s="54"/>
      <c r="G69" s="54"/>
    </row>
    <row r="70" spans="1:7" x14ac:dyDescent="0.25">
      <c r="B70" s="19" t="s">
        <v>36</v>
      </c>
      <c r="C70" s="20"/>
      <c r="D70" s="19">
        <v>1</v>
      </c>
      <c r="E70" s="20"/>
      <c r="F70" s="20"/>
      <c r="G70" s="20"/>
    </row>
    <row r="71" spans="1:7" s="19" customFormat="1" ht="30" x14ac:dyDescent="0.25">
      <c r="B71" s="7" t="s">
        <v>79</v>
      </c>
      <c r="C71" s="20"/>
      <c r="D71" s="19">
        <v>1</v>
      </c>
      <c r="E71" s="20"/>
      <c r="F71" s="20"/>
      <c r="G71" s="20"/>
    </row>
    <row r="72" spans="1:7" x14ac:dyDescent="0.25">
      <c r="B72" s="19" t="s">
        <v>37</v>
      </c>
      <c r="C72" s="20"/>
      <c r="D72" s="19">
        <v>1</v>
      </c>
      <c r="E72" s="20"/>
      <c r="F72" s="20"/>
      <c r="G72" s="20"/>
    </row>
    <row r="73" spans="1:7" ht="15.75" customHeight="1" x14ac:dyDescent="0.25">
      <c r="B73" s="19" t="s">
        <v>38</v>
      </c>
      <c r="C73" s="20"/>
      <c r="D73" s="19">
        <v>1</v>
      </c>
      <c r="E73" s="20"/>
      <c r="F73" s="20"/>
      <c r="G73" s="20"/>
    </row>
    <row r="74" spans="1:7" s="19" customFormat="1" ht="15.75" customHeight="1" x14ac:dyDescent="0.25">
      <c r="B74" s="19" t="s">
        <v>95</v>
      </c>
      <c r="C74" s="20"/>
      <c r="D74" s="19">
        <v>1</v>
      </c>
      <c r="E74" s="20"/>
      <c r="F74" s="20"/>
      <c r="G74" s="20"/>
    </row>
    <row r="75" spans="1:7" x14ac:dyDescent="0.25">
      <c r="B75" s="19" t="s">
        <v>53</v>
      </c>
      <c r="C75" s="20"/>
      <c r="D75" s="19">
        <v>1</v>
      </c>
      <c r="E75" s="20"/>
      <c r="F75" s="20"/>
      <c r="G75" s="20"/>
    </row>
    <row r="76" spans="1:7" x14ac:dyDescent="0.25">
      <c r="B76" s="19" t="s">
        <v>54</v>
      </c>
      <c r="C76" s="20"/>
      <c r="D76" s="19">
        <v>1</v>
      </c>
      <c r="E76" s="20"/>
      <c r="F76" s="20"/>
      <c r="G76" s="20"/>
    </row>
    <row r="77" spans="1:7" s="19" customFormat="1" x14ac:dyDescent="0.25">
      <c r="B77" s="19" t="s">
        <v>55</v>
      </c>
      <c r="C77" s="20"/>
      <c r="D77" s="19">
        <v>1</v>
      </c>
      <c r="E77" s="20"/>
      <c r="F77" s="20"/>
      <c r="G77" s="20"/>
    </row>
    <row r="78" spans="1:7" s="53" customFormat="1" x14ac:dyDescent="0.25">
      <c r="B78" s="53" t="s">
        <v>98</v>
      </c>
      <c r="C78" s="20"/>
      <c r="D78" s="53">
        <v>1</v>
      </c>
      <c r="E78" s="20"/>
      <c r="F78" s="20"/>
      <c r="G78" s="20"/>
    </row>
    <row r="79" spans="1:7" s="68" customFormat="1" x14ac:dyDescent="0.25">
      <c r="B79" s="70" t="s">
        <v>101</v>
      </c>
      <c r="C79" s="20"/>
      <c r="D79" s="68">
        <v>1</v>
      </c>
      <c r="E79" s="20"/>
      <c r="F79" s="20"/>
      <c r="G79" s="20"/>
    </row>
    <row r="80" spans="1:7" s="70" customFormat="1" x14ac:dyDescent="0.25">
      <c r="B80" s="70" t="s">
        <v>207</v>
      </c>
      <c r="C80" s="20"/>
      <c r="D80" s="70">
        <v>2</v>
      </c>
      <c r="E80" s="20"/>
      <c r="F80" s="20"/>
      <c r="G80" s="20"/>
    </row>
    <row r="81" spans="1:9" s="70" customFormat="1" ht="19.5" customHeight="1" x14ac:dyDescent="0.25">
      <c r="B81" s="70" t="s">
        <v>211</v>
      </c>
      <c r="C81" s="20"/>
      <c r="D81" s="70">
        <v>1</v>
      </c>
      <c r="E81" s="20"/>
      <c r="F81" s="20"/>
      <c r="G81" s="20"/>
      <c r="H81" s="123"/>
    </row>
    <row r="82" spans="1:9" s="70" customFormat="1" ht="19.5" customHeight="1" x14ac:dyDescent="0.25">
      <c r="B82" s="70" t="s">
        <v>212</v>
      </c>
      <c r="C82" s="20"/>
      <c r="D82" s="70">
        <v>1</v>
      </c>
      <c r="E82" s="20"/>
      <c r="F82" s="20"/>
      <c r="G82" s="20"/>
      <c r="H82" s="123"/>
    </row>
    <row r="83" spans="1:9" s="19" customFormat="1" ht="15.75" thickBot="1" x14ac:dyDescent="0.3">
      <c r="B83" s="31" t="s">
        <v>80</v>
      </c>
      <c r="C83" s="20"/>
      <c r="E83" s="20"/>
      <c r="F83" s="20"/>
      <c r="G83" s="20"/>
    </row>
    <row r="84" spans="1:9" s="19" customFormat="1" ht="16.5" thickTop="1" thickBot="1" x14ac:dyDescent="0.3">
      <c r="A84" s="55"/>
      <c r="B84" s="55"/>
      <c r="C84" s="55">
        <v>32</v>
      </c>
      <c r="D84" s="63">
        <f>SUM(D70:D83)</f>
        <v>14</v>
      </c>
      <c r="E84" s="55">
        <v>39</v>
      </c>
      <c r="F84" s="55">
        <v>71</v>
      </c>
      <c r="G84" s="67">
        <f>D84/E84</f>
        <v>0.35897435897435898</v>
      </c>
    </row>
    <row r="85" spans="1:9" ht="27" customHeight="1" thickTop="1" x14ac:dyDescent="0.25">
      <c r="A85" s="131" t="s">
        <v>9</v>
      </c>
      <c r="B85" s="131"/>
      <c r="C85" s="131"/>
      <c r="D85" s="131"/>
      <c r="E85" s="131"/>
      <c r="F85" s="48"/>
      <c r="G85" s="48"/>
    </row>
    <row r="86" spans="1:9" ht="27" customHeight="1" x14ac:dyDescent="0.25">
      <c r="A86" s="9"/>
      <c r="B86" s="9" t="s">
        <v>10</v>
      </c>
      <c r="C86" s="9"/>
      <c r="D86" s="9"/>
      <c r="E86" s="9"/>
      <c r="F86" s="9"/>
      <c r="G86" s="9"/>
    </row>
    <row r="87" spans="1:9" s="19" customFormat="1" ht="27" customHeight="1" x14ac:dyDescent="0.25">
      <c r="A87" s="7"/>
      <c r="B87" s="7" t="s">
        <v>236</v>
      </c>
      <c r="C87" s="20"/>
      <c r="D87" s="7">
        <v>1</v>
      </c>
      <c r="E87" s="20"/>
      <c r="F87" s="20"/>
      <c r="G87" s="20"/>
    </row>
    <row r="88" spans="1:9" s="68" customFormat="1" ht="27" customHeight="1" x14ac:dyDescent="0.25">
      <c r="A88" s="7"/>
      <c r="B88" s="7" t="s">
        <v>32</v>
      </c>
      <c r="C88" s="20"/>
      <c r="D88" s="7">
        <v>1</v>
      </c>
      <c r="E88" s="20"/>
      <c r="F88" s="20"/>
      <c r="G88" s="20"/>
      <c r="I88" s="7"/>
    </row>
    <row r="89" spans="1:9" s="70" customFormat="1" ht="27" customHeight="1" x14ac:dyDescent="0.25">
      <c r="A89" s="7"/>
      <c r="B89" s="7" t="s">
        <v>13</v>
      </c>
      <c r="C89" s="20"/>
      <c r="D89" s="7">
        <v>1</v>
      </c>
      <c r="E89" s="20"/>
      <c r="F89" s="20"/>
      <c r="G89" s="20"/>
      <c r="I89" s="7"/>
    </row>
    <row r="90" spans="1:9" s="68" customFormat="1" ht="27" customHeight="1" x14ac:dyDescent="0.25">
      <c r="A90" s="7"/>
      <c r="B90" s="7" t="s">
        <v>38</v>
      </c>
      <c r="C90" s="20"/>
      <c r="D90" s="7">
        <v>1</v>
      </c>
      <c r="E90" s="20"/>
      <c r="F90" s="20"/>
      <c r="G90" s="20"/>
      <c r="I90" s="70"/>
    </row>
    <row r="91" spans="1:9" s="68" customFormat="1" ht="27" customHeight="1" x14ac:dyDescent="0.25">
      <c r="A91" s="37"/>
      <c r="B91" s="37" t="s">
        <v>101</v>
      </c>
      <c r="C91" s="20"/>
      <c r="D91" s="7">
        <v>1</v>
      </c>
      <c r="E91" s="20"/>
      <c r="F91" s="20"/>
      <c r="G91" s="20"/>
      <c r="I91" s="70"/>
    </row>
    <row r="92" spans="1:9" s="68" customFormat="1" ht="27" customHeight="1" x14ac:dyDescent="0.25">
      <c r="A92" s="37"/>
      <c r="B92" s="37" t="s">
        <v>62</v>
      </c>
      <c r="C92" s="20"/>
      <c r="D92" s="7">
        <v>1</v>
      </c>
      <c r="E92" s="20"/>
      <c r="F92" s="20"/>
      <c r="G92" s="20"/>
      <c r="I92" s="70"/>
    </row>
    <row r="93" spans="1:9" s="68" customFormat="1" ht="27" customHeight="1" x14ac:dyDescent="0.25">
      <c r="A93" s="37"/>
      <c r="B93" s="37" t="s">
        <v>42</v>
      </c>
      <c r="C93" s="20"/>
      <c r="D93" s="7">
        <v>1</v>
      </c>
      <c r="E93" s="20"/>
      <c r="F93" s="20"/>
      <c r="G93" s="20"/>
      <c r="I93" s="70"/>
    </row>
    <row r="94" spans="1:9" s="68" customFormat="1" ht="27" customHeight="1" x14ac:dyDescent="0.25">
      <c r="A94" s="37"/>
      <c r="B94" s="37" t="s">
        <v>65</v>
      </c>
      <c r="C94" s="20"/>
      <c r="D94" s="7">
        <v>1</v>
      </c>
      <c r="E94" s="20"/>
      <c r="F94" s="20"/>
      <c r="G94" s="20"/>
      <c r="I94" s="70"/>
    </row>
    <row r="95" spans="1:9" s="68" customFormat="1" ht="27" customHeight="1" x14ac:dyDescent="0.25">
      <c r="A95" s="37"/>
      <c r="B95" s="37" t="s">
        <v>34</v>
      </c>
      <c r="C95" s="20"/>
      <c r="D95" s="7">
        <v>1</v>
      </c>
      <c r="E95" s="20"/>
      <c r="F95" s="20"/>
      <c r="G95" s="20"/>
      <c r="I95" s="70"/>
    </row>
    <row r="96" spans="1:9" s="19" customFormat="1" ht="28.5" customHeight="1" x14ac:dyDescent="0.25">
      <c r="A96" s="34"/>
      <c r="B96" s="37" t="s">
        <v>35</v>
      </c>
      <c r="C96" s="20"/>
      <c r="D96" s="7">
        <v>1</v>
      </c>
      <c r="E96" s="20"/>
      <c r="F96" s="20"/>
      <c r="G96" s="20"/>
      <c r="I96" s="70"/>
    </row>
    <row r="97" spans="1:7" s="70" customFormat="1" ht="28.5" customHeight="1" x14ac:dyDescent="0.25">
      <c r="A97" s="34"/>
      <c r="B97" s="37" t="s">
        <v>79</v>
      </c>
      <c r="C97" s="20"/>
      <c r="D97" s="7">
        <v>1</v>
      </c>
      <c r="E97" s="20"/>
      <c r="F97" s="20"/>
      <c r="G97" s="20"/>
    </row>
    <row r="98" spans="1:7" s="70" customFormat="1" ht="28.5" customHeight="1" x14ac:dyDescent="0.25">
      <c r="A98" s="34"/>
      <c r="B98" s="37" t="s">
        <v>37</v>
      </c>
      <c r="C98" s="20"/>
      <c r="D98" s="7">
        <v>1</v>
      </c>
      <c r="E98" s="20"/>
      <c r="F98" s="20"/>
      <c r="G98" s="20"/>
    </row>
    <row r="99" spans="1:7" s="70" customFormat="1" ht="28.5" customHeight="1" x14ac:dyDescent="0.25">
      <c r="A99" s="34"/>
      <c r="B99" s="37" t="s">
        <v>38</v>
      </c>
      <c r="C99" s="20"/>
      <c r="D99" s="7">
        <v>1</v>
      </c>
      <c r="E99" s="20"/>
      <c r="F99" s="20"/>
      <c r="G99" s="20"/>
    </row>
    <row r="100" spans="1:7" s="70" customFormat="1" ht="28.5" customHeight="1" x14ac:dyDescent="0.25">
      <c r="A100" s="34"/>
      <c r="B100" s="37" t="s">
        <v>95</v>
      </c>
      <c r="C100" s="20"/>
      <c r="D100" s="7">
        <v>1</v>
      </c>
      <c r="E100" s="20"/>
      <c r="F100" s="20"/>
      <c r="G100" s="20"/>
    </row>
    <row r="101" spans="1:7" s="70" customFormat="1" ht="28.5" customHeight="1" x14ac:dyDescent="0.25">
      <c r="A101" s="34"/>
      <c r="B101" s="37" t="s">
        <v>53</v>
      </c>
      <c r="C101" s="20"/>
      <c r="D101" s="7">
        <v>1</v>
      </c>
      <c r="E101" s="20"/>
      <c r="F101" s="20"/>
      <c r="G101" s="20"/>
    </row>
    <row r="102" spans="1:7" s="70" customFormat="1" ht="28.5" customHeight="1" x14ac:dyDescent="0.25">
      <c r="A102" s="34"/>
      <c r="B102" s="37" t="s">
        <v>54</v>
      </c>
      <c r="C102" s="20"/>
      <c r="D102" s="7">
        <v>1</v>
      </c>
      <c r="E102" s="20"/>
      <c r="F102" s="20"/>
      <c r="G102" s="20"/>
    </row>
    <row r="103" spans="1:7" s="70" customFormat="1" ht="28.5" customHeight="1" x14ac:dyDescent="0.25">
      <c r="A103" s="34"/>
      <c r="B103" s="37" t="s">
        <v>55</v>
      </c>
      <c r="C103" s="20"/>
      <c r="D103" s="7">
        <v>1</v>
      </c>
      <c r="E103" s="20"/>
      <c r="F103" s="20"/>
      <c r="G103" s="20"/>
    </row>
    <row r="104" spans="1:7" s="70" customFormat="1" ht="28.5" customHeight="1" x14ac:dyDescent="0.25">
      <c r="A104" s="34"/>
      <c r="B104" s="37" t="s">
        <v>13</v>
      </c>
      <c r="C104" s="20"/>
      <c r="D104" s="7">
        <v>1</v>
      </c>
      <c r="E104" s="20"/>
      <c r="F104" s="20"/>
      <c r="G104" s="20"/>
    </row>
    <row r="105" spans="1:7" s="70" customFormat="1" ht="28.5" customHeight="1" x14ac:dyDescent="0.25">
      <c r="A105" s="34"/>
      <c r="B105" s="37" t="s">
        <v>69</v>
      </c>
      <c r="C105" s="20"/>
      <c r="D105" s="7">
        <v>1</v>
      </c>
      <c r="E105" s="20"/>
      <c r="F105" s="20"/>
      <c r="G105" s="20"/>
    </row>
    <row r="106" spans="1:7" s="70" customFormat="1" ht="28.5" customHeight="1" x14ac:dyDescent="0.25">
      <c r="A106" s="34"/>
      <c r="B106" s="37" t="s">
        <v>96</v>
      </c>
      <c r="C106" s="20"/>
      <c r="D106" s="7">
        <v>1</v>
      </c>
      <c r="E106" s="20"/>
      <c r="F106" s="20"/>
      <c r="G106" s="20"/>
    </row>
    <row r="107" spans="1:7" s="70" customFormat="1" ht="28.5" customHeight="1" x14ac:dyDescent="0.25">
      <c r="A107" s="34"/>
      <c r="B107" s="37" t="s">
        <v>56</v>
      </c>
      <c r="C107" s="20"/>
      <c r="D107" s="7">
        <v>1</v>
      </c>
      <c r="E107" s="20"/>
      <c r="F107" s="20"/>
      <c r="G107" s="20"/>
    </row>
    <row r="108" spans="1:7" s="70" customFormat="1" ht="28.5" customHeight="1" x14ac:dyDescent="0.25">
      <c r="B108" s="7" t="s">
        <v>98</v>
      </c>
      <c r="C108" s="20"/>
      <c r="D108" s="7">
        <v>1</v>
      </c>
      <c r="E108" s="20"/>
      <c r="F108" s="20"/>
      <c r="G108" s="20"/>
    </row>
    <row r="109" spans="1:7" s="70" customFormat="1" ht="28.5" customHeight="1" x14ac:dyDescent="0.25">
      <c r="B109" s="7" t="s">
        <v>233</v>
      </c>
      <c r="C109" s="20"/>
      <c r="D109" s="7">
        <v>2</v>
      </c>
      <c r="E109" s="20"/>
      <c r="F109" s="20"/>
      <c r="G109" s="20"/>
    </row>
    <row r="110" spans="1:7" s="70" customFormat="1" ht="28.5" customHeight="1" x14ac:dyDescent="0.25">
      <c r="B110" s="7" t="s">
        <v>211</v>
      </c>
      <c r="C110" s="20"/>
      <c r="D110" s="7">
        <v>1</v>
      </c>
      <c r="E110" s="20"/>
      <c r="F110" s="20"/>
      <c r="G110" s="20"/>
    </row>
    <row r="111" spans="1:7" s="70" customFormat="1" ht="28.5" customHeight="1" thickBot="1" x14ac:dyDescent="0.3">
      <c r="B111" s="7" t="s">
        <v>212</v>
      </c>
      <c r="C111" s="20"/>
      <c r="D111" s="7">
        <v>1</v>
      </c>
      <c r="E111" s="20"/>
      <c r="F111" s="20"/>
      <c r="G111" s="20"/>
    </row>
    <row r="112" spans="1:7" s="19" customFormat="1" ht="21" customHeight="1" thickTop="1" thickBot="1" x14ac:dyDescent="0.3">
      <c r="A112" s="55"/>
      <c r="B112" s="55"/>
      <c r="C112" s="55">
        <v>23</v>
      </c>
      <c r="D112" s="63">
        <f>SUM(D87:D111)</f>
        <v>26</v>
      </c>
      <c r="E112" s="55">
        <v>39</v>
      </c>
      <c r="F112" s="55">
        <v>62</v>
      </c>
      <c r="G112" s="62">
        <f>D112/E112</f>
        <v>0.66666666666666663</v>
      </c>
    </row>
    <row r="113" spans="1:9" ht="23.25" customHeight="1" thickTop="1" x14ac:dyDescent="0.25">
      <c r="A113" s="132" t="s">
        <v>4</v>
      </c>
      <c r="B113" s="132"/>
      <c r="C113" s="132"/>
      <c r="D113" s="132"/>
      <c r="E113" s="132"/>
      <c r="F113" s="49"/>
      <c r="G113" s="49"/>
    </row>
    <row r="114" spans="1:9" x14ac:dyDescent="0.25">
      <c r="A114" s="9"/>
      <c r="B114" s="9" t="s">
        <v>91</v>
      </c>
      <c r="C114" s="9"/>
      <c r="D114" s="12"/>
      <c r="E114" s="12"/>
      <c r="F114" s="12"/>
      <c r="G114" s="12"/>
    </row>
    <row r="115" spans="1:9" x14ac:dyDescent="0.25">
      <c r="B115" t="s">
        <v>66</v>
      </c>
      <c r="C115" s="20"/>
      <c r="D115" s="3">
        <v>0.35</v>
      </c>
      <c r="E115" s="20"/>
      <c r="F115" s="20"/>
      <c r="G115" s="20"/>
    </row>
    <row r="116" spans="1:9" ht="30" x14ac:dyDescent="0.25">
      <c r="B116" s="7" t="s">
        <v>44</v>
      </c>
      <c r="C116" s="20"/>
      <c r="D116" s="11">
        <v>-8.5000000000000006E-2</v>
      </c>
      <c r="E116" s="20"/>
      <c r="F116" s="20"/>
      <c r="G116" s="20"/>
      <c r="H116" s="8"/>
      <c r="I116" s="8"/>
    </row>
    <row r="117" spans="1:9" ht="15.75" thickBot="1" x14ac:dyDescent="0.3">
      <c r="B117" t="s">
        <v>43</v>
      </c>
      <c r="C117" s="20"/>
      <c r="D117" s="3">
        <v>0.65</v>
      </c>
      <c r="E117" s="20"/>
      <c r="F117" s="20"/>
      <c r="G117" s="20"/>
    </row>
    <row r="118" spans="1:9" ht="16.5" thickTop="1" thickBot="1" x14ac:dyDescent="0.3">
      <c r="A118" s="55"/>
      <c r="B118" s="55"/>
      <c r="C118" s="55">
        <v>0</v>
      </c>
      <c r="D118" s="72">
        <f>SUM(D115:D117)/3</f>
        <v>0.30499999999999999</v>
      </c>
      <c r="E118" s="59">
        <v>0.6</v>
      </c>
      <c r="F118" s="59">
        <v>0.6</v>
      </c>
      <c r="G118" s="62">
        <f>D118/E118</f>
        <v>0.5083333333333333</v>
      </c>
    </row>
    <row r="119" spans="1:9" ht="15.75" thickTop="1" x14ac:dyDescent="0.25">
      <c r="A119" s="9"/>
      <c r="B119" s="9" t="s">
        <v>121</v>
      </c>
      <c r="C119" s="27"/>
      <c r="D119" s="27"/>
      <c r="E119" s="27"/>
      <c r="F119" s="27"/>
      <c r="G119" s="27"/>
    </row>
    <row r="120" spans="1:9" x14ac:dyDescent="0.25">
      <c r="B120" s="7" t="s">
        <v>13</v>
      </c>
      <c r="C120" s="20"/>
      <c r="D120">
        <v>1</v>
      </c>
      <c r="E120" s="20"/>
      <c r="F120" s="20"/>
      <c r="G120" s="20"/>
    </row>
    <row r="121" spans="1:9" ht="30" x14ac:dyDescent="0.25">
      <c r="B121" s="7" t="s">
        <v>38</v>
      </c>
      <c r="C121" s="20"/>
      <c r="D121">
        <v>1</v>
      </c>
      <c r="E121" s="20"/>
      <c r="F121" s="20"/>
      <c r="G121" s="20"/>
    </row>
    <row r="122" spans="1:9" s="53" customFormat="1" x14ac:dyDescent="0.25">
      <c r="A122"/>
      <c r="B122" s="7" t="s">
        <v>46</v>
      </c>
      <c r="C122" s="20"/>
      <c r="E122" s="20"/>
      <c r="F122" s="20"/>
      <c r="G122" s="20"/>
    </row>
    <row r="123" spans="1:9" ht="30" x14ac:dyDescent="0.25">
      <c r="B123" s="7" t="s">
        <v>69</v>
      </c>
      <c r="C123" s="20"/>
      <c r="D123" s="13">
        <v>33</v>
      </c>
      <c r="E123" s="20"/>
      <c r="F123" s="20"/>
      <c r="G123" s="20"/>
    </row>
    <row r="124" spans="1:9" s="68" customFormat="1" ht="30" x14ac:dyDescent="0.25">
      <c r="B124" s="7" t="s">
        <v>101</v>
      </c>
      <c r="C124" s="20"/>
      <c r="D124" s="13">
        <v>1</v>
      </c>
      <c r="E124" s="20"/>
      <c r="F124" s="20"/>
      <c r="G124" s="20"/>
    </row>
    <row r="125" spans="1:9" s="19" customFormat="1" ht="14.25" customHeight="1" x14ac:dyDescent="0.25">
      <c r="B125" s="7" t="s">
        <v>96</v>
      </c>
      <c r="C125" s="20"/>
      <c r="D125" s="13">
        <v>1</v>
      </c>
      <c r="E125" s="20"/>
      <c r="F125" s="20"/>
      <c r="G125" s="20"/>
    </row>
    <row r="126" spans="1:9" s="69" customFormat="1" ht="37.5" customHeight="1" x14ac:dyDescent="0.25">
      <c r="B126" s="7" t="s">
        <v>95</v>
      </c>
      <c r="C126" s="20"/>
      <c r="D126" s="13">
        <v>1</v>
      </c>
      <c r="E126" s="20"/>
      <c r="F126" s="20"/>
      <c r="G126" s="20"/>
    </row>
    <row r="127" spans="1:9" x14ac:dyDescent="0.25">
      <c r="B127" s="7" t="s">
        <v>37</v>
      </c>
      <c r="C127" s="20"/>
      <c r="D127">
        <v>1</v>
      </c>
      <c r="E127" s="20"/>
      <c r="F127" s="20"/>
      <c r="G127" s="20"/>
    </row>
    <row r="128" spans="1:9" x14ac:dyDescent="0.25">
      <c r="B128" s="7" t="s">
        <v>53</v>
      </c>
      <c r="C128" s="20"/>
      <c r="D128">
        <v>1</v>
      </c>
      <c r="E128" s="20"/>
      <c r="F128" s="20"/>
      <c r="G128" s="20"/>
      <c r="I128" s="70"/>
    </row>
    <row r="129" spans="1:9" x14ac:dyDescent="0.25">
      <c r="B129" s="7" t="s">
        <v>54</v>
      </c>
      <c r="C129" s="20"/>
      <c r="D129">
        <v>1</v>
      </c>
      <c r="E129" s="20"/>
      <c r="F129" s="20"/>
      <c r="G129" s="20"/>
      <c r="I129" s="70"/>
    </row>
    <row r="130" spans="1:9" x14ac:dyDescent="0.25">
      <c r="B130" s="7" t="s">
        <v>55</v>
      </c>
      <c r="C130" s="20"/>
      <c r="D130">
        <v>1</v>
      </c>
      <c r="E130" s="20"/>
      <c r="F130" s="20"/>
      <c r="G130" s="20"/>
      <c r="I130" s="70"/>
    </row>
    <row r="131" spans="1:9" ht="14.25" customHeight="1" x14ac:dyDescent="0.25">
      <c r="B131" s="70" t="s">
        <v>56</v>
      </c>
      <c r="C131" s="20"/>
      <c r="D131">
        <v>1</v>
      </c>
      <c r="E131" s="20"/>
      <c r="F131" s="20"/>
      <c r="G131" s="20"/>
      <c r="I131" s="70"/>
    </row>
    <row r="132" spans="1:9" s="70" customFormat="1" ht="27.75" customHeight="1" x14ac:dyDescent="0.25">
      <c r="B132" s="70" t="s">
        <v>216</v>
      </c>
      <c r="C132" s="20"/>
      <c r="D132" s="70">
        <v>1</v>
      </c>
      <c r="E132" s="20"/>
      <c r="F132" s="20"/>
      <c r="G132" s="20"/>
    </row>
    <row r="133" spans="1:9" s="70" customFormat="1" ht="24" customHeight="1" x14ac:dyDescent="0.25">
      <c r="B133" s="70" t="s">
        <v>214</v>
      </c>
      <c r="C133" s="20"/>
      <c r="D133" s="70">
        <v>1</v>
      </c>
      <c r="E133" s="20"/>
      <c r="F133" s="20"/>
      <c r="G133" s="20"/>
    </row>
    <row r="134" spans="1:9" s="19" customFormat="1" ht="30" x14ac:dyDescent="0.25">
      <c r="B134" s="30" t="s">
        <v>76</v>
      </c>
      <c r="C134" s="20"/>
      <c r="E134" s="20"/>
      <c r="F134" s="20"/>
      <c r="G134" s="20"/>
      <c r="I134" s="70"/>
    </row>
    <row r="135" spans="1:9" s="19" customFormat="1" ht="30.75" thickBot="1" x14ac:dyDescent="0.3">
      <c r="B135" s="30" t="s">
        <v>78</v>
      </c>
      <c r="C135" s="20"/>
      <c r="E135" s="20"/>
      <c r="F135" s="20"/>
      <c r="G135" s="20"/>
      <c r="I135" s="70"/>
    </row>
    <row r="136" spans="1:9" ht="16.5" thickTop="1" thickBot="1" x14ac:dyDescent="0.3">
      <c r="A136" s="55"/>
      <c r="B136" s="55"/>
      <c r="C136" s="66">
        <v>65</v>
      </c>
      <c r="D136" s="71">
        <f>SUM(D120:D133)</f>
        <v>45</v>
      </c>
      <c r="E136" s="66">
        <v>21</v>
      </c>
      <c r="F136" s="66">
        <v>86</v>
      </c>
      <c r="G136" s="62">
        <f>D136/E136</f>
        <v>2.1428571428571428</v>
      </c>
      <c r="I136" s="70"/>
    </row>
    <row r="137" spans="1:9" ht="13.5" customHeight="1" thickTop="1" x14ac:dyDescent="0.25">
      <c r="A137" s="9"/>
      <c r="B137" s="9" t="s">
        <v>6</v>
      </c>
      <c r="C137" s="27"/>
      <c r="D137" s="27"/>
      <c r="E137" s="27"/>
      <c r="F137" s="27"/>
      <c r="G137" s="27"/>
      <c r="I137" s="70"/>
    </row>
    <row r="138" spans="1:9" ht="15.75" thickBot="1" x14ac:dyDescent="0.3">
      <c r="B138" s="7" t="s">
        <v>56</v>
      </c>
      <c r="C138" s="45"/>
      <c r="D138" s="24">
        <v>1</v>
      </c>
      <c r="E138" s="20"/>
      <c r="F138" s="20"/>
      <c r="G138" s="20"/>
    </row>
    <row r="139" spans="1:9" ht="16.5" thickTop="1" thickBot="1" x14ac:dyDescent="0.3">
      <c r="A139" s="55"/>
      <c r="B139" s="55"/>
      <c r="C139" s="66">
        <v>1</v>
      </c>
      <c r="D139" s="73">
        <f>SUM(D138:D138)</f>
        <v>1</v>
      </c>
      <c r="E139" s="66">
        <v>3</v>
      </c>
      <c r="F139" s="66">
        <v>4</v>
      </c>
      <c r="G139" s="62">
        <f>D139/E139</f>
        <v>0.33333333333333331</v>
      </c>
    </row>
    <row r="140" spans="1:9" ht="16.5" thickTop="1" thickBot="1" x14ac:dyDescent="0.3">
      <c r="A140" s="9"/>
      <c r="B140" s="9" t="s">
        <v>104</v>
      </c>
      <c r="C140" s="28"/>
      <c r="D140" s="27"/>
      <c r="E140" s="27"/>
      <c r="F140" s="27"/>
      <c r="G140" s="27"/>
    </row>
    <row r="141" spans="1:9" s="19" customFormat="1" ht="16.5" thickTop="1" thickBot="1" x14ac:dyDescent="0.3">
      <c r="A141" s="55"/>
      <c r="B141" s="55"/>
      <c r="C141" s="66">
        <v>0</v>
      </c>
      <c r="D141" s="71" t="s">
        <v>45</v>
      </c>
      <c r="E141" s="74">
        <v>0.35</v>
      </c>
      <c r="F141" s="74">
        <v>0.35</v>
      </c>
      <c r="G141" s="71" t="s">
        <v>45</v>
      </c>
    </row>
    <row r="142" spans="1:9" ht="45.75" thickTop="1" x14ac:dyDescent="0.25">
      <c r="A142" s="9"/>
      <c r="B142" s="23" t="s">
        <v>7</v>
      </c>
      <c r="C142" s="28"/>
      <c r="D142" s="27"/>
      <c r="E142" s="27"/>
      <c r="F142" s="27"/>
      <c r="G142" s="27"/>
    </row>
    <row r="143" spans="1:9" x14ac:dyDescent="0.25">
      <c r="A143" s="19"/>
      <c r="B143" s="7" t="s">
        <v>31</v>
      </c>
      <c r="C143" s="45"/>
      <c r="D143" s="24">
        <v>21978</v>
      </c>
      <c r="E143" s="20"/>
      <c r="F143" s="20"/>
      <c r="G143" s="20"/>
    </row>
    <row r="144" spans="1:9" ht="15" customHeight="1" x14ac:dyDescent="0.25">
      <c r="A144" s="19"/>
      <c r="B144" s="7" t="s">
        <v>97</v>
      </c>
      <c r="C144" s="45"/>
      <c r="D144" s="24">
        <v>97416</v>
      </c>
      <c r="E144" s="20"/>
      <c r="F144" s="20"/>
      <c r="G144" s="20"/>
    </row>
    <row r="145" spans="1:7" ht="15" customHeight="1" x14ac:dyDescent="0.25">
      <c r="A145" s="19"/>
      <c r="B145" s="7" t="s">
        <v>33</v>
      </c>
      <c r="C145" s="45"/>
      <c r="D145" s="24">
        <v>110533</v>
      </c>
      <c r="E145" s="20"/>
      <c r="F145" s="20"/>
      <c r="G145" s="20"/>
    </row>
    <row r="146" spans="1:7" ht="15" customHeight="1" x14ac:dyDescent="0.25">
      <c r="A146" s="19"/>
      <c r="B146" s="7" t="s">
        <v>34</v>
      </c>
      <c r="C146" s="45"/>
      <c r="D146" s="24">
        <v>20780</v>
      </c>
      <c r="E146" s="20"/>
      <c r="F146" s="20"/>
      <c r="G146" s="20"/>
    </row>
    <row r="147" spans="1:7" x14ac:dyDescent="0.25">
      <c r="A147" s="19"/>
      <c r="B147" s="7" t="s">
        <v>35</v>
      </c>
      <c r="C147" s="45"/>
      <c r="D147" s="24">
        <v>1280</v>
      </c>
      <c r="E147" s="20"/>
      <c r="F147" s="20"/>
      <c r="G147" s="20"/>
    </row>
    <row r="148" spans="1:7" x14ac:dyDescent="0.25">
      <c r="A148" s="19"/>
      <c r="B148" s="19"/>
      <c r="C148" s="45" t="s">
        <v>58</v>
      </c>
      <c r="D148" s="24">
        <f>SUM(D143:D147)</f>
        <v>251987</v>
      </c>
      <c r="E148" s="20"/>
      <c r="F148" s="20"/>
      <c r="G148" s="20"/>
    </row>
    <row r="149" spans="1:7" x14ac:dyDescent="0.25">
      <c r="A149" s="19"/>
      <c r="B149" s="19"/>
      <c r="C149" s="45"/>
      <c r="D149" s="24">
        <v>0.25</v>
      </c>
      <c r="E149" s="20" t="s">
        <v>67</v>
      </c>
      <c r="F149" s="20"/>
      <c r="G149" s="20"/>
    </row>
    <row r="150" spans="1:7" ht="15.75" thickBot="1" x14ac:dyDescent="0.3">
      <c r="A150" s="19"/>
      <c r="B150" s="19"/>
      <c r="C150" s="45" t="s">
        <v>57</v>
      </c>
      <c r="D150" s="24">
        <v>12.8</v>
      </c>
      <c r="E150" s="20" t="s">
        <v>67</v>
      </c>
      <c r="F150" s="20"/>
      <c r="G150" s="20"/>
    </row>
    <row r="151" spans="1:7" ht="16.5" thickTop="1" thickBot="1" x14ac:dyDescent="0.3">
      <c r="A151" s="55"/>
      <c r="B151" s="55"/>
      <c r="C151" s="74">
        <v>0</v>
      </c>
      <c r="D151" s="76">
        <f>D149/D150*100</f>
        <v>1.953125</v>
      </c>
      <c r="E151" s="75">
        <v>14</v>
      </c>
      <c r="F151" s="75">
        <v>14</v>
      </c>
      <c r="G151" s="62">
        <f>D151/E151</f>
        <v>0.13950892857142858</v>
      </c>
    </row>
    <row r="152" spans="1:7" ht="16.5" thickTop="1" thickBot="1" x14ac:dyDescent="0.3"/>
    <row r="153" spans="1:7" x14ac:dyDescent="0.25">
      <c r="B153" t="s">
        <v>234</v>
      </c>
      <c r="C153" s="109" t="s">
        <v>131</v>
      </c>
      <c r="D153" s="110"/>
      <c r="E153" s="110"/>
      <c r="F153" s="110"/>
      <c r="G153" s="111"/>
    </row>
    <row r="154" spans="1:7" x14ac:dyDescent="0.25">
      <c r="C154" s="112"/>
      <c r="D154" s="113"/>
      <c r="E154" s="113"/>
      <c r="F154" s="113"/>
      <c r="G154" s="114"/>
    </row>
    <row r="155" spans="1:7" x14ac:dyDescent="0.25">
      <c r="C155" s="115" t="s">
        <v>85</v>
      </c>
      <c r="D155" s="113" t="s">
        <v>132</v>
      </c>
      <c r="E155" s="113"/>
      <c r="F155" s="113"/>
      <c r="G155" s="114"/>
    </row>
    <row r="156" spans="1:7" ht="15.75" thickBot="1" x14ac:dyDescent="0.3">
      <c r="A156" s="58"/>
      <c r="C156" s="116" t="s">
        <v>124</v>
      </c>
      <c r="D156" s="117" t="s">
        <v>133</v>
      </c>
      <c r="E156" s="117"/>
      <c r="F156" s="117"/>
      <c r="G156" s="118"/>
    </row>
    <row r="157" spans="1:7" x14ac:dyDescent="0.25">
      <c r="A157" s="58"/>
      <c r="B157" s="58"/>
    </row>
    <row r="158" spans="1:7" x14ac:dyDescent="0.25">
      <c r="A158" s="58"/>
      <c r="B158" s="58"/>
    </row>
    <row r="159" spans="1:7" x14ac:dyDescent="0.25">
      <c r="A159" s="58"/>
      <c r="B159" s="58"/>
    </row>
    <row r="160" spans="1:7" x14ac:dyDescent="0.25">
      <c r="A160" s="58"/>
      <c r="B160" s="58"/>
    </row>
    <row r="161" spans="1:2" x14ac:dyDescent="0.25">
      <c r="A161" s="58"/>
      <c r="B161" s="58"/>
    </row>
    <row r="162" spans="1:2" x14ac:dyDescent="0.25">
      <c r="A162" s="58"/>
      <c r="B162" s="58"/>
    </row>
  </sheetData>
  <mergeCells count="2">
    <mergeCell ref="A85:E85"/>
    <mergeCell ref="A113:E1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149"/>
  <sheetViews>
    <sheetView topLeftCell="A106" workbookViewId="0">
      <selection activeCell="D133" sqref="D133"/>
    </sheetView>
  </sheetViews>
  <sheetFormatPr defaultRowHeight="15" x14ac:dyDescent="0.25"/>
  <cols>
    <col min="2" max="2" width="116.42578125" customWidth="1"/>
    <col min="3" max="3" width="14.85546875" customWidth="1"/>
    <col min="4" max="4" width="13.42578125" customWidth="1"/>
    <col min="5" max="5" width="20.85546875" customWidth="1"/>
    <col min="6" max="6" width="18.140625" customWidth="1"/>
    <col min="7" max="7" width="21.28515625" customWidth="1"/>
    <col min="9" max="9" width="108.5703125" customWidth="1"/>
    <col min="10" max="10" width="9.140625" customWidth="1"/>
  </cols>
  <sheetData>
    <row r="1" spans="1:9" s="70" customFormat="1" ht="63.75" customHeight="1" x14ac:dyDescent="0.25">
      <c r="A1" s="5" t="s">
        <v>8</v>
      </c>
      <c r="B1" s="4"/>
      <c r="C1" s="4" t="s">
        <v>93</v>
      </c>
      <c r="D1" s="4" t="s">
        <v>99</v>
      </c>
      <c r="E1" s="4" t="s">
        <v>102</v>
      </c>
      <c r="F1" s="4" t="s">
        <v>12</v>
      </c>
      <c r="G1" s="61" t="s">
        <v>103</v>
      </c>
    </row>
    <row r="2" spans="1:9" x14ac:dyDescent="0.25">
      <c r="A2" s="14"/>
      <c r="B2" s="33" t="s">
        <v>106</v>
      </c>
      <c r="C2" s="14"/>
      <c r="D2" s="14"/>
      <c r="E2" s="21"/>
      <c r="F2" s="21"/>
      <c r="G2" s="21"/>
      <c r="I2" s="3"/>
    </row>
    <row r="3" spans="1:9" ht="30" x14ac:dyDescent="0.25">
      <c r="B3" s="30" t="s">
        <v>68</v>
      </c>
      <c r="C3" s="43"/>
      <c r="E3" s="47">
        <v>1639.04</v>
      </c>
    </row>
    <row r="4" spans="1:9" s="70" customFormat="1" x14ac:dyDescent="0.25">
      <c r="B4" s="120" t="s">
        <v>134</v>
      </c>
      <c r="C4" s="43"/>
      <c r="E4" s="47"/>
    </row>
    <row r="5" spans="1:9" s="70" customFormat="1" x14ac:dyDescent="0.25">
      <c r="B5" s="120" t="s">
        <v>135</v>
      </c>
      <c r="C5" s="43"/>
      <c r="E5" s="47"/>
    </row>
    <row r="6" spans="1:9" s="70" customFormat="1" x14ac:dyDescent="0.25">
      <c r="B6" s="120" t="s">
        <v>136</v>
      </c>
      <c r="C6" s="43"/>
      <c r="E6" s="47"/>
    </row>
    <row r="7" spans="1:9" s="70" customFormat="1" x14ac:dyDescent="0.25">
      <c r="B7" s="120" t="s">
        <v>137</v>
      </c>
      <c r="C7" s="43"/>
      <c r="E7" s="47"/>
    </row>
    <row r="8" spans="1:9" s="70" customFormat="1" x14ac:dyDescent="0.25">
      <c r="B8" s="120" t="s">
        <v>138</v>
      </c>
      <c r="C8" s="43"/>
      <c r="E8" s="47"/>
    </row>
    <row r="9" spans="1:9" s="70" customFormat="1" x14ac:dyDescent="0.25">
      <c r="B9" s="120" t="s">
        <v>139</v>
      </c>
      <c r="C9" s="43"/>
      <c r="E9" s="47"/>
    </row>
    <row r="10" spans="1:9" s="70" customFormat="1" x14ac:dyDescent="0.25">
      <c r="B10" s="120" t="s">
        <v>140</v>
      </c>
      <c r="C10" s="43"/>
      <c r="E10" s="47"/>
    </row>
    <row r="11" spans="1:9" s="70" customFormat="1" ht="15.75" x14ac:dyDescent="0.25">
      <c r="B11" s="120" t="s">
        <v>141</v>
      </c>
      <c r="C11" s="43"/>
      <c r="E11" s="47"/>
      <c r="G11" s="119"/>
    </row>
    <row r="12" spans="1:9" s="70" customFormat="1" x14ac:dyDescent="0.25">
      <c r="B12" s="120" t="s">
        <v>142</v>
      </c>
      <c r="C12" s="43"/>
      <c r="E12" s="47"/>
    </row>
    <row r="13" spans="1:9" s="70" customFormat="1" x14ac:dyDescent="0.25">
      <c r="B13" s="120" t="s">
        <v>143</v>
      </c>
      <c r="C13" s="43"/>
      <c r="E13" s="47"/>
    </row>
    <row r="14" spans="1:9" s="70" customFormat="1" x14ac:dyDescent="0.25">
      <c r="B14" s="120" t="s">
        <v>144</v>
      </c>
      <c r="C14" s="43"/>
      <c r="E14" s="47"/>
    </row>
    <row r="15" spans="1:9" s="70" customFormat="1" x14ac:dyDescent="0.25">
      <c r="B15" s="120" t="s">
        <v>145</v>
      </c>
      <c r="C15" s="43"/>
      <c r="E15" s="47"/>
    </row>
    <row r="16" spans="1:9" s="70" customFormat="1" x14ac:dyDescent="0.25">
      <c r="B16" s="120" t="s">
        <v>146</v>
      </c>
      <c r="C16" s="43"/>
      <c r="E16" s="47"/>
    </row>
    <row r="17" spans="2:5" s="70" customFormat="1" x14ac:dyDescent="0.25">
      <c r="B17" s="120" t="s">
        <v>147</v>
      </c>
      <c r="C17" s="43"/>
      <c r="E17" s="47"/>
    </row>
    <row r="18" spans="2:5" s="70" customFormat="1" x14ac:dyDescent="0.25">
      <c r="B18" s="120" t="s">
        <v>148</v>
      </c>
      <c r="C18" s="43"/>
      <c r="E18" s="47"/>
    </row>
    <row r="19" spans="2:5" s="70" customFormat="1" x14ac:dyDescent="0.25">
      <c r="B19" s="120" t="s">
        <v>149</v>
      </c>
      <c r="C19" s="43"/>
      <c r="E19" s="47"/>
    </row>
    <row r="20" spans="2:5" s="70" customFormat="1" x14ac:dyDescent="0.25">
      <c r="B20" s="120" t="s">
        <v>150</v>
      </c>
      <c r="C20" s="43"/>
      <c r="E20" s="47"/>
    </row>
    <row r="21" spans="2:5" s="70" customFormat="1" x14ac:dyDescent="0.25">
      <c r="B21" s="120" t="s">
        <v>151</v>
      </c>
      <c r="C21" s="43"/>
      <c r="E21" s="47"/>
    </row>
    <row r="22" spans="2:5" s="70" customFormat="1" x14ac:dyDescent="0.25">
      <c r="B22" s="120" t="s">
        <v>152</v>
      </c>
      <c r="C22" s="43"/>
      <c r="E22" s="47"/>
    </row>
    <row r="23" spans="2:5" s="70" customFormat="1" x14ac:dyDescent="0.25">
      <c r="B23" s="120" t="s">
        <v>153</v>
      </c>
      <c r="C23" s="43"/>
      <c r="E23" s="47"/>
    </row>
    <row r="24" spans="2:5" s="70" customFormat="1" x14ac:dyDescent="0.25">
      <c r="B24" s="120" t="s">
        <v>154</v>
      </c>
      <c r="C24" s="43"/>
      <c r="E24" s="47"/>
    </row>
    <row r="25" spans="2:5" s="70" customFormat="1" x14ac:dyDescent="0.25">
      <c r="B25" s="120" t="s">
        <v>155</v>
      </c>
      <c r="C25" s="43"/>
      <c r="E25" s="47"/>
    </row>
    <row r="26" spans="2:5" s="70" customFormat="1" x14ac:dyDescent="0.25">
      <c r="B26" s="120" t="s">
        <v>157</v>
      </c>
      <c r="C26" s="43"/>
      <c r="E26" s="47"/>
    </row>
    <row r="27" spans="2:5" s="70" customFormat="1" x14ac:dyDescent="0.25">
      <c r="B27" s="120" t="s">
        <v>158</v>
      </c>
      <c r="C27" s="43"/>
      <c r="E27" s="47"/>
    </row>
    <row r="28" spans="2:5" s="70" customFormat="1" x14ac:dyDescent="0.25">
      <c r="B28" s="120" t="s">
        <v>159</v>
      </c>
      <c r="C28" s="43"/>
      <c r="E28" s="47"/>
    </row>
    <row r="29" spans="2:5" s="70" customFormat="1" x14ac:dyDescent="0.25">
      <c r="B29" s="120" t="s">
        <v>160</v>
      </c>
      <c r="C29" s="43"/>
      <c r="E29" s="47"/>
    </row>
    <row r="30" spans="2:5" s="70" customFormat="1" x14ac:dyDescent="0.25">
      <c r="B30" s="120" t="s">
        <v>161</v>
      </c>
      <c r="C30" s="43"/>
      <c r="E30" s="47"/>
    </row>
    <row r="31" spans="2:5" s="70" customFormat="1" x14ac:dyDescent="0.25">
      <c r="B31" s="120" t="s">
        <v>162</v>
      </c>
      <c r="C31" s="43"/>
      <c r="E31" s="47"/>
    </row>
    <row r="32" spans="2:5" s="70" customFormat="1" x14ac:dyDescent="0.25">
      <c r="B32" s="120" t="s">
        <v>163</v>
      </c>
      <c r="C32" s="43"/>
      <c r="E32" s="47"/>
    </row>
    <row r="33" spans="2:5" s="70" customFormat="1" x14ac:dyDescent="0.25">
      <c r="B33" s="120" t="s">
        <v>164</v>
      </c>
      <c r="C33" s="43"/>
      <c r="E33" s="47"/>
    </row>
    <row r="34" spans="2:5" s="70" customFormat="1" x14ac:dyDescent="0.25">
      <c r="B34" s="120" t="s">
        <v>165</v>
      </c>
      <c r="C34" s="43"/>
      <c r="E34" s="47"/>
    </row>
    <row r="35" spans="2:5" s="70" customFormat="1" x14ac:dyDescent="0.25">
      <c r="B35" s="120" t="s">
        <v>166</v>
      </c>
      <c r="C35" s="43"/>
      <c r="E35" s="47"/>
    </row>
    <row r="36" spans="2:5" s="70" customFormat="1" x14ac:dyDescent="0.25">
      <c r="B36" s="120" t="s">
        <v>167</v>
      </c>
      <c r="C36" s="43"/>
      <c r="E36" s="47"/>
    </row>
    <row r="37" spans="2:5" s="70" customFormat="1" x14ac:dyDescent="0.25">
      <c r="B37" s="120" t="s">
        <v>156</v>
      </c>
      <c r="C37" s="43"/>
      <c r="E37" s="47"/>
    </row>
    <row r="38" spans="2:5" s="70" customFormat="1" x14ac:dyDescent="0.25">
      <c r="B38" s="120" t="s">
        <v>178</v>
      </c>
      <c r="C38" s="43"/>
      <c r="E38" s="47"/>
    </row>
    <row r="39" spans="2:5" s="70" customFormat="1" x14ac:dyDescent="0.25">
      <c r="B39" s="120" t="s">
        <v>179</v>
      </c>
      <c r="C39" s="43"/>
      <c r="E39" s="47"/>
    </row>
    <row r="40" spans="2:5" s="70" customFormat="1" x14ac:dyDescent="0.25">
      <c r="B40" s="120" t="s">
        <v>180</v>
      </c>
      <c r="C40" s="43"/>
      <c r="E40" s="47"/>
    </row>
    <row r="41" spans="2:5" s="70" customFormat="1" x14ac:dyDescent="0.25">
      <c r="B41" s="120" t="s">
        <v>181</v>
      </c>
      <c r="C41" s="43"/>
      <c r="E41" s="47"/>
    </row>
    <row r="42" spans="2:5" s="70" customFormat="1" x14ac:dyDescent="0.25">
      <c r="B42" s="120" t="s">
        <v>182</v>
      </c>
      <c r="C42" s="43"/>
      <c r="E42" s="47"/>
    </row>
    <row r="43" spans="2:5" s="70" customFormat="1" x14ac:dyDescent="0.25">
      <c r="B43" s="120" t="s">
        <v>183</v>
      </c>
      <c r="C43" s="43"/>
      <c r="E43" s="47"/>
    </row>
    <row r="44" spans="2:5" s="70" customFormat="1" x14ac:dyDescent="0.25">
      <c r="B44" s="120" t="s">
        <v>184</v>
      </c>
      <c r="C44" s="43"/>
      <c r="E44" s="47"/>
    </row>
    <row r="45" spans="2:5" s="70" customFormat="1" x14ac:dyDescent="0.25">
      <c r="B45" s="120" t="s">
        <v>185</v>
      </c>
      <c r="C45" s="43"/>
      <c r="E45" s="47"/>
    </row>
    <row r="46" spans="2:5" s="70" customFormat="1" x14ac:dyDescent="0.25">
      <c r="B46" s="120" t="s">
        <v>186</v>
      </c>
      <c r="C46" s="43"/>
      <c r="E46" s="47"/>
    </row>
    <row r="47" spans="2:5" s="70" customFormat="1" x14ac:dyDescent="0.25">
      <c r="B47" s="120" t="s">
        <v>187</v>
      </c>
      <c r="C47" s="43"/>
      <c r="E47" s="47"/>
    </row>
    <row r="48" spans="2:5" s="70" customFormat="1" x14ac:dyDescent="0.25">
      <c r="B48" s="120" t="s">
        <v>188</v>
      </c>
      <c r="C48" s="43"/>
      <c r="E48" s="47"/>
    </row>
    <row r="49" spans="2:5" s="70" customFormat="1" x14ac:dyDescent="0.25">
      <c r="B49" s="120" t="s">
        <v>189</v>
      </c>
      <c r="C49" s="43"/>
      <c r="E49" s="47"/>
    </row>
    <row r="50" spans="2:5" s="70" customFormat="1" x14ac:dyDescent="0.25">
      <c r="B50" s="120" t="s">
        <v>190</v>
      </c>
      <c r="C50" s="43"/>
      <c r="E50" s="47"/>
    </row>
    <row r="51" spans="2:5" s="70" customFormat="1" x14ac:dyDescent="0.25">
      <c r="B51" s="120" t="s">
        <v>191</v>
      </c>
      <c r="C51" s="43"/>
      <c r="E51" s="47"/>
    </row>
    <row r="52" spans="2:5" s="70" customFormat="1" x14ac:dyDescent="0.25">
      <c r="B52" s="120" t="s">
        <v>192</v>
      </c>
      <c r="C52" s="43"/>
      <c r="E52" s="47"/>
    </row>
    <row r="53" spans="2:5" s="70" customFormat="1" x14ac:dyDescent="0.25">
      <c r="B53" s="120" t="s">
        <v>193</v>
      </c>
      <c r="C53" s="43"/>
      <c r="E53" s="47"/>
    </row>
    <row r="54" spans="2:5" s="70" customFormat="1" x14ac:dyDescent="0.25">
      <c r="B54" s="120" t="s">
        <v>194</v>
      </c>
      <c r="C54" s="43"/>
      <c r="E54" s="47"/>
    </row>
    <row r="55" spans="2:5" s="70" customFormat="1" x14ac:dyDescent="0.25">
      <c r="B55" s="120" t="s">
        <v>195</v>
      </c>
      <c r="C55" s="43"/>
      <c r="E55" s="47"/>
    </row>
    <row r="56" spans="2:5" s="70" customFormat="1" x14ac:dyDescent="0.25">
      <c r="B56" s="120" t="s">
        <v>196</v>
      </c>
      <c r="C56" s="43"/>
      <c r="E56" s="47"/>
    </row>
    <row r="57" spans="2:5" s="70" customFormat="1" x14ac:dyDescent="0.25">
      <c r="B57" s="120" t="s">
        <v>197</v>
      </c>
      <c r="C57" s="43"/>
      <c r="E57" s="47"/>
    </row>
    <row r="58" spans="2:5" s="70" customFormat="1" x14ac:dyDescent="0.25">
      <c r="B58" s="120" t="s">
        <v>198</v>
      </c>
      <c r="C58" s="43"/>
      <c r="E58" s="47"/>
    </row>
    <row r="59" spans="2:5" s="70" customFormat="1" x14ac:dyDescent="0.25">
      <c r="B59" s="120" t="s">
        <v>199</v>
      </c>
      <c r="C59" s="43"/>
      <c r="E59" s="47"/>
    </row>
    <row r="60" spans="2:5" s="70" customFormat="1" x14ac:dyDescent="0.25">
      <c r="B60" s="120" t="s">
        <v>200</v>
      </c>
      <c r="C60" s="43"/>
      <c r="E60" s="47"/>
    </row>
    <row r="61" spans="2:5" s="70" customFormat="1" x14ac:dyDescent="0.25">
      <c r="B61" s="120" t="s">
        <v>201</v>
      </c>
      <c r="C61" s="43"/>
      <c r="E61" s="47"/>
    </row>
    <row r="62" spans="2:5" s="70" customFormat="1" x14ac:dyDescent="0.25">
      <c r="B62" s="120" t="s">
        <v>202</v>
      </c>
      <c r="C62" s="43"/>
      <c r="E62" s="47"/>
    </row>
    <row r="63" spans="2:5" s="70" customFormat="1" x14ac:dyDescent="0.25">
      <c r="B63" s="120" t="s">
        <v>203</v>
      </c>
      <c r="C63" s="43"/>
      <c r="E63" s="47"/>
    </row>
    <row r="64" spans="2:5" s="70" customFormat="1" x14ac:dyDescent="0.25">
      <c r="B64" s="120" t="s">
        <v>204</v>
      </c>
      <c r="C64" s="43"/>
      <c r="E64" s="47"/>
    </row>
    <row r="65" spans="1:16" s="70" customFormat="1" ht="15.75" thickBot="1" x14ac:dyDescent="0.3">
      <c r="B65" s="120" t="s">
        <v>205</v>
      </c>
      <c r="C65" s="43"/>
      <c r="E65" s="47"/>
      <c r="I65" s="3"/>
    </row>
    <row r="66" spans="1:16" s="70" customFormat="1" ht="16.5" thickTop="1" thickBot="1" x14ac:dyDescent="0.3">
      <c r="A66" s="55"/>
      <c r="B66" s="55" t="s">
        <v>105</v>
      </c>
      <c r="C66" s="55">
        <v>0</v>
      </c>
      <c r="D66" s="60" t="s">
        <v>232</v>
      </c>
      <c r="E66" s="55">
        <v>179500</v>
      </c>
      <c r="F66" s="55">
        <v>179500</v>
      </c>
      <c r="G66" s="72">
        <v>1</v>
      </c>
      <c r="I66" s="3"/>
    </row>
    <row r="67" spans="1:16" s="70" customFormat="1" ht="15.75" thickTop="1" x14ac:dyDescent="0.25">
      <c r="A67" s="9"/>
      <c r="B67" s="9" t="s">
        <v>100</v>
      </c>
      <c r="C67" s="9"/>
      <c r="D67" s="9"/>
      <c r="E67" s="9"/>
      <c r="F67" s="9"/>
      <c r="G67" s="9"/>
      <c r="J67"/>
      <c r="K67"/>
      <c r="L67"/>
      <c r="M67"/>
      <c r="N67"/>
      <c r="O67"/>
      <c r="P67"/>
    </row>
    <row r="68" spans="1:16" s="70" customFormat="1" x14ac:dyDescent="0.25">
      <c r="A68" s="2"/>
      <c r="B68" s="15" t="s">
        <v>231</v>
      </c>
      <c r="C68" s="46"/>
      <c r="D68" s="22">
        <v>1</v>
      </c>
      <c r="E68" s="22"/>
      <c r="J68"/>
      <c r="K68"/>
      <c r="L68"/>
      <c r="M68"/>
      <c r="N68"/>
      <c r="O68"/>
      <c r="P68"/>
    </row>
    <row r="69" spans="1:16" s="70" customFormat="1" x14ac:dyDescent="0.25">
      <c r="A69" s="2"/>
      <c r="B69" s="15" t="s">
        <v>60</v>
      </c>
      <c r="C69" s="46"/>
      <c r="D69" s="22">
        <v>1</v>
      </c>
      <c r="E69" s="22"/>
    </row>
    <row r="70" spans="1:16" s="70" customFormat="1" ht="30" x14ac:dyDescent="0.25">
      <c r="A70" s="2"/>
      <c r="B70" s="15" t="s">
        <v>63</v>
      </c>
      <c r="C70" s="46"/>
      <c r="D70" s="22">
        <v>1</v>
      </c>
      <c r="E70" s="22"/>
    </row>
    <row r="71" spans="1:16" s="70" customFormat="1" x14ac:dyDescent="0.25">
      <c r="A71" s="2"/>
      <c r="B71" s="15" t="s">
        <v>61</v>
      </c>
      <c r="C71" s="46"/>
      <c r="D71" s="22">
        <v>1</v>
      </c>
      <c r="E71" s="22"/>
    </row>
    <row r="72" spans="1:16" s="70" customFormat="1" x14ac:dyDescent="0.25">
      <c r="A72" s="2"/>
      <c r="B72" s="15" t="s">
        <v>59</v>
      </c>
      <c r="C72" s="46"/>
      <c r="D72" s="22">
        <v>1</v>
      </c>
      <c r="E72" s="22"/>
    </row>
    <row r="73" spans="1:16" s="70" customFormat="1" x14ac:dyDescent="0.25">
      <c r="A73" s="2"/>
      <c r="B73" s="15" t="s">
        <v>225</v>
      </c>
      <c r="C73" s="46"/>
      <c r="D73" s="22">
        <v>1</v>
      </c>
      <c r="E73" s="22"/>
    </row>
    <row r="74" spans="1:16" s="70" customFormat="1" ht="30" x14ac:dyDescent="0.25">
      <c r="A74" s="2"/>
      <c r="B74" s="15" t="s">
        <v>213</v>
      </c>
      <c r="C74" s="46"/>
      <c r="D74" s="22">
        <v>1</v>
      </c>
      <c r="E74" s="22"/>
      <c r="J74" s="122"/>
    </row>
    <row r="75" spans="1:16" s="70" customFormat="1" ht="14.25" customHeight="1" x14ac:dyDescent="0.25">
      <c r="A75" s="2"/>
      <c r="B75" s="15" t="s">
        <v>208</v>
      </c>
      <c r="C75" s="46"/>
      <c r="D75" s="22">
        <v>1</v>
      </c>
      <c r="E75" s="22"/>
    </row>
    <row r="76" spans="1:16" s="70" customFormat="1" ht="58.5" customHeight="1" thickBot="1" x14ac:dyDescent="0.3">
      <c r="A76" s="2"/>
      <c r="B76" s="15" t="s">
        <v>215</v>
      </c>
      <c r="C76" s="46"/>
      <c r="D76" s="22">
        <v>3</v>
      </c>
      <c r="E76" s="22"/>
    </row>
    <row r="77" spans="1:16" s="70" customFormat="1" ht="16.5" thickTop="1" thickBot="1" x14ac:dyDescent="0.3">
      <c r="A77" s="55"/>
      <c r="B77" s="55"/>
      <c r="C77" s="55">
        <v>20</v>
      </c>
      <c r="D77" s="77">
        <f>SUM(D68:D76)</f>
        <v>11</v>
      </c>
      <c r="E77" s="55">
        <v>24</v>
      </c>
      <c r="F77" s="55">
        <v>44</v>
      </c>
      <c r="G77" s="65">
        <f>D77/E77</f>
        <v>0.45833333333333331</v>
      </c>
    </row>
    <row r="78" spans="1:16" s="70" customFormat="1" ht="30.75" thickTop="1" x14ac:dyDescent="0.25">
      <c r="A78" s="9"/>
      <c r="B78" s="23" t="s">
        <v>107</v>
      </c>
      <c r="C78" s="9"/>
      <c r="D78" s="9"/>
      <c r="E78" s="9"/>
      <c r="F78" s="9"/>
      <c r="G78" s="9"/>
      <c r="J78"/>
      <c r="K78"/>
      <c r="L78"/>
      <c r="M78"/>
      <c r="N78"/>
      <c r="O78"/>
      <c r="P78"/>
    </row>
    <row r="79" spans="1:16" s="70" customFormat="1" ht="40.5" customHeight="1" x14ac:dyDescent="0.25">
      <c r="B79" s="37" t="s">
        <v>40</v>
      </c>
      <c r="C79" s="20"/>
      <c r="D79" s="24">
        <v>27196</v>
      </c>
      <c r="J79"/>
      <c r="K79"/>
      <c r="L79"/>
      <c r="M79"/>
      <c r="N79"/>
      <c r="O79"/>
      <c r="P79"/>
    </row>
    <row r="80" spans="1:16" s="70" customFormat="1" ht="57" customHeight="1" x14ac:dyDescent="0.25">
      <c r="B80" s="37" t="s">
        <v>228</v>
      </c>
      <c r="C80" s="20"/>
      <c r="D80" s="24">
        <v>55354</v>
      </c>
      <c r="J80"/>
      <c r="K80"/>
      <c r="L80"/>
      <c r="M80"/>
      <c r="N80"/>
      <c r="O80"/>
      <c r="P80"/>
    </row>
    <row r="81" spans="1:16" s="70" customFormat="1" ht="24" customHeight="1" x14ac:dyDescent="0.25">
      <c r="B81" s="37" t="s">
        <v>229</v>
      </c>
      <c r="C81" s="20"/>
      <c r="D81" s="24">
        <v>18125</v>
      </c>
    </row>
    <row r="82" spans="1:16" s="70" customFormat="1" x14ac:dyDescent="0.25">
      <c r="B82" s="37" t="s">
        <v>230</v>
      </c>
      <c r="C82" s="20"/>
      <c r="D82" s="81">
        <v>6415.05</v>
      </c>
      <c r="J82"/>
      <c r="K82"/>
      <c r="L82"/>
      <c r="M82"/>
      <c r="N82"/>
      <c r="O82"/>
      <c r="P82"/>
    </row>
    <row r="83" spans="1:16" s="70" customFormat="1" x14ac:dyDescent="0.25">
      <c r="B83" s="37" t="s">
        <v>231</v>
      </c>
      <c r="C83" s="20"/>
      <c r="D83" s="25">
        <v>20868</v>
      </c>
      <c r="J83"/>
      <c r="K83"/>
      <c r="L83"/>
      <c r="M83"/>
      <c r="N83"/>
      <c r="O83"/>
      <c r="P83"/>
    </row>
    <row r="84" spans="1:16" s="70" customFormat="1" ht="15.75" thickBot="1" x14ac:dyDescent="0.3">
      <c r="B84" s="70" t="s">
        <v>60</v>
      </c>
      <c r="C84" s="20"/>
      <c r="D84" s="24">
        <v>13716.68</v>
      </c>
      <c r="J84"/>
      <c r="K84"/>
      <c r="L84"/>
      <c r="M84"/>
      <c r="N84"/>
      <c r="O84"/>
      <c r="P84"/>
    </row>
    <row r="85" spans="1:16" s="70" customFormat="1" ht="16.5" thickTop="1" thickBot="1" x14ac:dyDescent="0.3">
      <c r="A85" s="55"/>
      <c r="B85" s="55"/>
      <c r="C85" s="55">
        <v>31169.5</v>
      </c>
      <c r="D85" s="63">
        <f>SUM(D79:D84)</f>
        <v>141674.73000000001</v>
      </c>
      <c r="E85" s="55">
        <v>641870</v>
      </c>
      <c r="F85" s="55">
        <v>673039.5</v>
      </c>
      <c r="G85" s="65">
        <f>D85/E85</f>
        <v>0.22072184398710021</v>
      </c>
      <c r="J85"/>
      <c r="K85"/>
      <c r="L85"/>
      <c r="M85"/>
      <c r="N85"/>
      <c r="O85"/>
      <c r="P85"/>
    </row>
    <row r="86" spans="1:16" s="70" customFormat="1" ht="16.5" customHeight="1" thickTop="1" x14ac:dyDescent="0.25">
      <c r="A86" s="9"/>
      <c r="B86" s="9" t="s">
        <v>108</v>
      </c>
      <c r="C86" s="9"/>
      <c r="D86" s="9"/>
      <c r="E86" s="9"/>
      <c r="F86" s="9"/>
      <c r="G86" s="9"/>
      <c r="H86"/>
      <c r="I86"/>
      <c r="J86"/>
      <c r="K86"/>
      <c r="L86"/>
      <c r="M86"/>
      <c r="N86"/>
      <c r="O86"/>
      <c r="P86"/>
    </row>
    <row r="87" spans="1:16" s="70" customFormat="1" ht="30" x14ac:dyDescent="0.25">
      <c r="B87" s="37" t="s">
        <v>213</v>
      </c>
      <c r="C87" s="43"/>
      <c r="D87" s="70">
        <v>1</v>
      </c>
      <c r="E87" s="47"/>
    </row>
    <row r="88" spans="1:16" s="70" customFormat="1" ht="30" x14ac:dyDescent="0.25">
      <c r="B88" s="37" t="s">
        <v>238</v>
      </c>
      <c r="C88" s="43"/>
      <c r="D88" s="70">
        <v>1</v>
      </c>
      <c r="E88" s="47"/>
    </row>
    <row r="89" spans="1:16" s="70" customFormat="1" x14ac:dyDescent="0.25">
      <c r="B89" s="37" t="s">
        <v>208</v>
      </c>
      <c r="C89" s="43"/>
      <c r="D89" s="70">
        <v>1</v>
      </c>
      <c r="E89" s="47"/>
    </row>
    <row r="90" spans="1:16" s="70" customFormat="1" x14ac:dyDescent="0.25">
      <c r="B90" s="37" t="s">
        <v>59</v>
      </c>
      <c r="C90" s="43"/>
      <c r="D90" s="130">
        <v>1</v>
      </c>
      <c r="E90" s="47"/>
    </row>
    <row r="91" spans="1:16" s="70" customFormat="1" x14ac:dyDescent="0.25">
      <c r="B91" s="37" t="s">
        <v>225</v>
      </c>
      <c r="C91" s="43"/>
      <c r="D91" s="130">
        <v>1</v>
      </c>
      <c r="E91" s="47"/>
    </row>
    <row r="92" spans="1:16" s="70" customFormat="1" ht="75.75" thickBot="1" x14ac:dyDescent="0.3">
      <c r="B92" s="37" t="s">
        <v>215</v>
      </c>
      <c r="C92" s="43"/>
      <c r="D92" s="70">
        <v>3</v>
      </c>
      <c r="E92" s="47"/>
    </row>
    <row r="93" spans="1:16" s="70" customFormat="1" ht="45.75" customHeight="1" thickTop="1" thickBot="1" x14ac:dyDescent="0.3">
      <c r="A93" s="55"/>
      <c r="B93" s="55"/>
      <c r="C93" s="55">
        <v>28</v>
      </c>
      <c r="D93" s="60">
        <f>SUM(D87:D92)</f>
        <v>8</v>
      </c>
      <c r="E93" s="55">
        <v>24</v>
      </c>
      <c r="F93" s="55">
        <v>52</v>
      </c>
      <c r="G93" s="65">
        <f>D93/E93</f>
        <v>0.33333333333333331</v>
      </c>
      <c r="H93"/>
      <c r="I93"/>
      <c r="J93"/>
      <c r="K93"/>
      <c r="L93"/>
      <c r="M93"/>
      <c r="N93"/>
      <c r="O93"/>
      <c r="P93"/>
    </row>
    <row r="94" spans="1:16" s="70" customFormat="1" ht="15.75" thickTop="1" x14ac:dyDescent="0.25">
      <c r="A94" s="52" t="s">
        <v>70</v>
      </c>
      <c r="B94" s="1"/>
      <c r="C94" s="6"/>
      <c r="D94" s="6"/>
      <c r="E94" s="6"/>
      <c r="F94" s="6"/>
      <c r="G94" s="6"/>
      <c r="H94"/>
      <c r="I94"/>
      <c r="J94"/>
      <c r="K94"/>
      <c r="L94"/>
      <c r="M94"/>
      <c r="N94"/>
      <c r="O94"/>
      <c r="P94"/>
    </row>
    <row r="95" spans="1:16" s="70" customFormat="1" x14ac:dyDescent="0.25">
      <c r="A95" s="9"/>
      <c r="B95" s="9" t="s">
        <v>10</v>
      </c>
      <c r="C95" s="9"/>
      <c r="D95" s="9"/>
      <c r="E95" s="9"/>
      <c r="F95" s="9"/>
      <c r="G95" s="9"/>
      <c r="H95"/>
      <c r="I95"/>
      <c r="J95"/>
      <c r="K95"/>
      <c r="L95"/>
      <c r="M95"/>
      <c r="N95"/>
      <c r="O95"/>
      <c r="P95"/>
    </row>
    <row r="96" spans="1:16" s="70" customFormat="1" x14ac:dyDescent="0.25">
      <c r="A96" s="7"/>
      <c r="B96" s="15" t="s">
        <v>72</v>
      </c>
      <c r="C96" s="7"/>
      <c r="D96" s="7">
        <v>1</v>
      </c>
      <c r="E96" s="7"/>
      <c r="F96" s="7"/>
      <c r="G96" s="7"/>
    </row>
    <row r="97" spans="1:16" s="70" customFormat="1" x14ac:dyDescent="0.25">
      <c r="A97" s="7"/>
      <c r="B97" s="15" t="s">
        <v>60</v>
      </c>
      <c r="C97" s="7"/>
      <c r="D97" s="7">
        <v>1</v>
      </c>
      <c r="E97" s="7"/>
      <c r="F97" s="7"/>
      <c r="G97" s="7"/>
    </row>
    <row r="98" spans="1:16" s="70" customFormat="1" ht="30" x14ac:dyDescent="0.25">
      <c r="A98" s="7"/>
      <c r="B98" s="15" t="s">
        <v>63</v>
      </c>
      <c r="C98" s="7"/>
      <c r="D98" s="7">
        <v>1</v>
      </c>
      <c r="E98" s="7"/>
      <c r="F98" s="7"/>
      <c r="G98" s="7"/>
    </row>
    <row r="99" spans="1:16" s="70" customFormat="1" x14ac:dyDescent="0.25">
      <c r="A99" s="7"/>
      <c r="B99" s="15" t="s">
        <v>61</v>
      </c>
      <c r="C99" s="7"/>
      <c r="D99" s="7">
        <v>1</v>
      </c>
      <c r="E99" s="7"/>
      <c r="F99" s="7"/>
      <c r="G99" s="7"/>
    </row>
    <row r="100" spans="1:16" s="70" customFormat="1" x14ac:dyDescent="0.25">
      <c r="A100" s="7"/>
      <c r="B100" s="15" t="s">
        <v>59</v>
      </c>
      <c r="C100" s="7"/>
      <c r="D100" s="7">
        <v>1</v>
      </c>
      <c r="E100" s="7"/>
      <c r="F100" s="7"/>
      <c r="G100" s="7"/>
    </row>
    <row r="101" spans="1:16" s="70" customFormat="1" x14ac:dyDescent="0.25">
      <c r="A101" s="7"/>
      <c r="B101" s="15" t="s">
        <v>225</v>
      </c>
      <c r="C101" s="7"/>
      <c r="D101" s="7">
        <v>1</v>
      </c>
      <c r="E101" s="7"/>
      <c r="F101" s="7"/>
      <c r="G101" s="7"/>
    </row>
    <row r="102" spans="1:16" s="70" customFormat="1" ht="30" x14ac:dyDescent="0.25">
      <c r="A102" s="7"/>
      <c r="B102" s="15" t="s">
        <v>213</v>
      </c>
      <c r="C102" s="7"/>
      <c r="D102" s="7">
        <v>1</v>
      </c>
      <c r="E102" s="7"/>
      <c r="F102" s="7"/>
      <c r="G102" s="7"/>
    </row>
    <row r="103" spans="1:16" s="70" customFormat="1" x14ac:dyDescent="0.25">
      <c r="A103" s="7"/>
      <c r="B103" s="15" t="s">
        <v>208</v>
      </c>
      <c r="C103" s="7"/>
      <c r="D103" s="7">
        <v>1</v>
      </c>
      <c r="E103" s="7"/>
      <c r="F103" s="7"/>
      <c r="G103" s="7"/>
    </row>
    <row r="104" spans="1:16" s="70" customFormat="1" ht="75" x14ac:dyDescent="0.25">
      <c r="A104" s="7"/>
      <c r="B104" s="15" t="s">
        <v>215</v>
      </c>
      <c r="C104" s="7"/>
      <c r="D104" s="7">
        <v>3</v>
      </c>
      <c r="E104" s="7"/>
      <c r="F104" s="7"/>
      <c r="G104" s="7"/>
    </row>
    <row r="105" spans="1:16" s="70" customFormat="1" ht="30" x14ac:dyDescent="0.25">
      <c r="A105" s="7"/>
      <c r="B105" s="15" t="s">
        <v>40</v>
      </c>
      <c r="C105" s="7"/>
      <c r="D105" s="7">
        <v>1</v>
      </c>
      <c r="E105" s="7"/>
      <c r="F105" s="7"/>
      <c r="G105" s="7"/>
    </row>
    <row r="106" spans="1:16" s="70" customFormat="1" ht="1.5" customHeight="1" x14ac:dyDescent="0.25">
      <c r="A106" s="7"/>
      <c r="B106" s="37" t="s">
        <v>228</v>
      </c>
      <c r="C106" s="7"/>
      <c r="D106" s="7">
        <v>1</v>
      </c>
      <c r="E106" s="7"/>
      <c r="F106" s="7"/>
      <c r="G106" s="7"/>
    </row>
    <row r="107" spans="1:16" s="70" customFormat="1" ht="14.25" customHeight="1" x14ac:dyDescent="0.25">
      <c r="B107" s="37" t="s">
        <v>229</v>
      </c>
      <c r="D107" s="7">
        <v>1</v>
      </c>
      <c r="G107" s="3"/>
    </row>
    <row r="108" spans="1:16" s="70" customFormat="1" ht="15.75" thickBot="1" x14ac:dyDescent="0.3">
      <c r="B108" s="37" t="s">
        <v>230</v>
      </c>
      <c r="D108" s="7">
        <v>1</v>
      </c>
      <c r="G108" s="3"/>
    </row>
    <row r="109" spans="1:16" s="70" customFormat="1" ht="16.5" thickTop="1" thickBot="1" x14ac:dyDescent="0.3">
      <c r="A109" s="55"/>
      <c r="B109" s="78"/>
      <c r="C109" s="55">
        <v>20</v>
      </c>
      <c r="D109" s="63">
        <f>SUM(D96:D108)</f>
        <v>15</v>
      </c>
      <c r="E109" s="55">
        <v>24</v>
      </c>
      <c r="F109" s="55">
        <v>44</v>
      </c>
      <c r="G109" s="65">
        <f>D109/E109</f>
        <v>0.625</v>
      </c>
      <c r="H109"/>
      <c r="J109"/>
      <c r="K109"/>
      <c r="L109"/>
      <c r="M109"/>
      <c r="N109"/>
      <c r="O109"/>
      <c r="P109"/>
    </row>
    <row r="110" spans="1:16" s="70" customFormat="1" ht="15.75" thickTop="1" x14ac:dyDescent="0.25">
      <c r="A110" s="133" t="s">
        <v>4</v>
      </c>
      <c r="B110" s="133"/>
      <c r="C110" s="133"/>
      <c r="D110" s="20"/>
      <c r="E110" s="20"/>
      <c r="F110" s="20"/>
      <c r="G110" s="20"/>
      <c r="H110"/>
      <c r="J110"/>
      <c r="K110"/>
      <c r="L110"/>
      <c r="M110"/>
      <c r="N110"/>
      <c r="O110"/>
      <c r="P110"/>
    </row>
    <row r="111" spans="1:16" s="70" customFormat="1" ht="17.25" customHeight="1" x14ac:dyDescent="0.25">
      <c r="A111" s="9"/>
      <c r="B111" s="9" t="s">
        <v>91</v>
      </c>
      <c r="C111" s="27"/>
      <c r="D111" s="28"/>
      <c r="E111" s="28"/>
      <c r="F111" s="28"/>
      <c r="G111" s="28"/>
    </row>
    <row r="112" spans="1:16" s="19" customFormat="1" ht="17.25" customHeight="1" x14ac:dyDescent="0.25">
      <c r="A112"/>
      <c r="B112" s="19" t="s">
        <v>66</v>
      </c>
      <c r="C112" s="20"/>
      <c r="D112" s="3">
        <v>0.35</v>
      </c>
    </row>
    <row r="113" spans="1:9" s="19" customFormat="1" ht="17.25" customHeight="1" x14ac:dyDescent="0.25">
      <c r="A113"/>
      <c r="B113" s="7" t="s">
        <v>44</v>
      </c>
      <c r="C113" s="20"/>
      <c r="D113" s="11">
        <v>-8.5000000000000006E-2</v>
      </c>
    </row>
    <row r="114" spans="1:9" s="19" customFormat="1" ht="15.75" thickBot="1" x14ac:dyDescent="0.3">
      <c r="A114"/>
      <c r="B114" s="19" t="s">
        <v>43</v>
      </c>
      <c r="C114" s="20"/>
      <c r="D114" s="3">
        <v>0.65</v>
      </c>
      <c r="I114" s="70"/>
    </row>
    <row r="115" spans="1:9" ht="16.5" thickTop="1" thickBot="1" x14ac:dyDescent="0.3">
      <c r="A115" s="55"/>
      <c r="B115" s="55"/>
      <c r="C115" s="59">
        <v>0</v>
      </c>
      <c r="D115" s="72">
        <f>SUM(D112:D114)/3</f>
        <v>0.30499999999999999</v>
      </c>
      <c r="E115" s="59">
        <v>0.6</v>
      </c>
      <c r="F115" s="59">
        <v>0.6</v>
      </c>
      <c r="G115" s="65">
        <f>D115/E115</f>
        <v>0.5083333333333333</v>
      </c>
    </row>
    <row r="116" spans="1:9" s="19" customFormat="1" ht="16.5" customHeight="1" thickTop="1" x14ac:dyDescent="0.25">
      <c r="A116" s="9"/>
      <c r="B116" s="9" t="s">
        <v>71</v>
      </c>
      <c r="C116" s="9"/>
      <c r="D116" s="9"/>
      <c r="E116" s="9"/>
      <c r="F116" s="9"/>
      <c r="G116" s="9"/>
    </row>
    <row r="117" spans="1:9" x14ac:dyDescent="0.25">
      <c r="A117" s="19"/>
      <c r="B117" s="19" t="s">
        <v>72</v>
      </c>
      <c r="C117" s="20"/>
      <c r="D117" s="19">
        <v>1</v>
      </c>
      <c r="E117" s="19"/>
      <c r="F117" s="19"/>
      <c r="G117" s="19"/>
    </row>
    <row r="118" spans="1:9" ht="15" customHeight="1" x14ac:dyDescent="0.25">
      <c r="B118" t="s">
        <v>61</v>
      </c>
      <c r="C118" s="20"/>
      <c r="D118" s="19">
        <v>1</v>
      </c>
    </row>
    <row r="119" spans="1:9" s="19" customFormat="1" x14ac:dyDescent="0.25">
      <c r="A119"/>
      <c r="B119" t="s">
        <v>59</v>
      </c>
      <c r="C119" s="20"/>
      <c r="D119" s="19">
        <v>1</v>
      </c>
      <c r="E119"/>
      <c r="F119"/>
      <c r="G119"/>
      <c r="I119"/>
    </row>
    <row r="120" spans="1:9" s="19" customFormat="1" x14ac:dyDescent="0.25">
      <c r="B120" s="19" t="s">
        <v>60</v>
      </c>
      <c r="C120" s="20"/>
      <c r="D120" s="24">
        <v>1</v>
      </c>
    </row>
    <row r="121" spans="1:9" s="19" customFormat="1" x14ac:dyDescent="0.25">
      <c r="B121" s="70" t="s">
        <v>225</v>
      </c>
      <c r="C121" s="20"/>
      <c r="D121" s="24">
        <v>1</v>
      </c>
    </row>
    <row r="122" spans="1:9" s="70" customFormat="1" x14ac:dyDescent="0.25">
      <c r="B122" s="70" t="s">
        <v>63</v>
      </c>
      <c r="C122" s="20"/>
      <c r="D122" s="24">
        <v>1</v>
      </c>
    </row>
    <row r="123" spans="1:9" s="70" customFormat="1" x14ac:dyDescent="0.25">
      <c r="B123" s="70" t="s">
        <v>213</v>
      </c>
      <c r="C123" s="20"/>
      <c r="D123" s="24">
        <v>1</v>
      </c>
    </row>
    <row r="124" spans="1:9" s="70" customFormat="1" x14ac:dyDescent="0.25">
      <c r="B124" s="70" t="s">
        <v>210</v>
      </c>
      <c r="C124" s="20"/>
      <c r="D124" s="24">
        <v>1</v>
      </c>
    </row>
    <row r="125" spans="1:9" s="70" customFormat="1" x14ac:dyDescent="0.25">
      <c r="B125" s="70" t="s">
        <v>208</v>
      </c>
      <c r="C125" s="20"/>
      <c r="D125" s="24">
        <v>1</v>
      </c>
    </row>
    <row r="126" spans="1:9" s="70" customFormat="1" x14ac:dyDescent="0.25">
      <c r="B126" s="70" t="s">
        <v>215</v>
      </c>
      <c r="C126" s="20"/>
      <c r="D126" s="24">
        <v>3</v>
      </c>
    </row>
    <row r="127" spans="1:9" s="19" customFormat="1" x14ac:dyDescent="0.25">
      <c r="B127" s="30" t="s">
        <v>77</v>
      </c>
      <c r="C127" s="20"/>
      <c r="D127" s="24"/>
    </row>
    <row r="128" spans="1:9" s="19" customFormat="1" ht="15.75" x14ac:dyDescent="0.25">
      <c r="B128" s="30" t="s">
        <v>227</v>
      </c>
      <c r="C128" s="20"/>
      <c r="D128" s="24"/>
    </row>
    <row r="129" spans="1:16" s="19" customFormat="1" ht="15.75" customHeight="1" thickBot="1" x14ac:dyDescent="0.3">
      <c r="B129" s="30" t="s">
        <v>226</v>
      </c>
      <c r="C129" s="20"/>
      <c r="D129" s="24"/>
    </row>
    <row r="130" spans="1:16" ht="16.5" thickTop="1" thickBot="1" x14ac:dyDescent="0.3">
      <c r="A130" s="55"/>
      <c r="B130" s="55"/>
      <c r="C130" s="55">
        <v>42</v>
      </c>
      <c r="D130" s="79">
        <f>SUM(D117:D129)</f>
        <v>12</v>
      </c>
      <c r="E130" s="55">
        <v>19</v>
      </c>
      <c r="F130" s="55">
        <v>61</v>
      </c>
      <c r="G130" s="65">
        <f>D130/E130</f>
        <v>0.63157894736842102</v>
      </c>
    </row>
    <row r="131" spans="1:16" s="19" customFormat="1" ht="15.75" thickTop="1" x14ac:dyDescent="0.25">
      <c r="A131" s="9"/>
      <c r="B131" s="23" t="s">
        <v>109</v>
      </c>
      <c r="C131" s="9"/>
      <c r="D131" s="9"/>
      <c r="E131" s="9"/>
      <c r="F131" s="9"/>
      <c r="G131" s="9"/>
    </row>
    <row r="132" spans="1:16" s="70" customFormat="1" ht="15.75" thickBot="1" x14ac:dyDescent="0.3">
      <c r="A132" s="19"/>
      <c r="B132" s="29" t="s">
        <v>75</v>
      </c>
      <c r="C132" s="20"/>
      <c r="D132" s="19">
        <v>0</v>
      </c>
      <c r="E132" s="19"/>
      <c r="F132" s="19"/>
      <c r="G132" s="19"/>
      <c r="I132" s="80"/>
    </row>
    <row r="133" spans="1:16" s="70" customFormat="1" ht="16.5" thickTop="1" thickBot="1" x14ac:dyDescent="0.3">
      <c r="A133" s="55"/>
      <c r="B133" s="55"/>
      <c r="C133" s="55">
        <v>1</v>
      </c>
      <c r="D133" s="79">
        <v>0</v>
      </c>
      <c r="E133" s="55">
        <v>3</v>
      </c>
      <c r="F133" s="55">
        <v>4</v>
      </c>
      <c r="G133" s="65">
        <v>0</v>
      </c>
    </row>
    <row r="134" spans="1:16" s="70" customFormat="1" ht="15.75" thickTop="1" x14ac:dyDescent="0.25">
      <c r="A134" s="9"/>
      <c r="B134" s="23" t="s">
        <v>94</v>
      </c>
      <c r="C134" s="9"/>
      <c r="D134" s="9"/>
      <c r="E134" s="9"/>
      <c r="F134" s="9"/>
      <c r="G134" s="9"/>
    </row>
    <row r="135" spans="1:16" s="19" customFormat="1" ht="15.75" thickBot="1" x14ac:dyDescent="0.3">
      <c r="A135" s="70"/>
      <c r="B135" s="70"/>
      <c r="C135" s="70"/>
      <c r="D135" s="70"/>
      <c r="E135" s="70"/>
      <c r="F135" s="70"/>
      <c r="G135" s="70"/>
    </row>
    <row r="136" spans="1:16" ht="16.5" thickTop="1" thickBot="1" x14ac:dyDescent="0.3">
      <c r="A136" s="55"/>
      <c r="B136" s="55"/>
      <c r="C136" s="55">
        <v>0</v>
      </c>
      <c r="D136" s="79" t="s">
        <v>45</v>
      </c>
      <c r="E136" s="59">
        <v>0.3</v>
      </c>
      <c r="F136" s="59">
        <v>0.3</v>
      </c>
      <c r="G136" s="65">
        <v>1</v>
      </c>
    </row>
    <row r="137" spans="1:16" ht="45.75" thickTop="1" x14ac:dyDescent="0.25">
      <c r="A137" s="9"/>
      <c r="B137" s="23" t="s">
        <v>82</v>
      </c>
      <c r="C137" s="9"/>
      <c r="D137" s="9"/>
      <c r="E137" s="9"/>
      <c r="F137" s="9"/>
      <c r="G137" s="9"/>
    </row>
    <row r="138" spans="1:16" ht="30" x14ac:dyDescent="0.25">
      <c r="A138" s="19"/>
      <c r="B138" s="7" t="s">
        <v>40</v>
      </c>
      <c r="C138" s="20"/>
      <c r="D138" s="24">
        <v>27196</v>
      </c>
      <c r="E138" s="19"/>
      <c r="J138" s="70"/>
      <c r="K138" s="7"/>
      <c r="L138" s="20"/>
      <c r="M138" s="24"/>
      <c r="N138" s="70"/>
      <c r="O138" s="70"/>
      <c r="P138" s="70"/>
    </row>
    <row r="139" spans="1:16" s="70" customFormat="1" ht="135" x14ac:dyDescent="0.25">
      <c r="A139" s="19"/>
      <c r="B139" s="7" t="s">
        <v>41</v>
      </c>
      <c r="C139" s="20"/>
      <c r="D139" s="24">
        <v>55354</v>
      </c>
      <c r="E139" s="19"/>
      <c r="F139"/>
      <c r="G139"/>
      <c r="K139" s="7"/>
      <c r="L139" s="20"/>
      <c r="M139" s="24"/>
    </row>
    <row r="140" spans="1:16" s="70" customFormat="1" ht="75" x14ac:dyDescent="0.25">
      <c r="B140" s="7" t="s">
        <v>110</v>
      </c>
      <c r="C140" s="20"/>
      <c r="D140" s="81">
        <v>18125</v>
      </c>
      <c r="K140" s="7"/>
      <c r="L140" s="20"/>
      <c r="M140" s="24"/>
    </row>
    <row r="141" spans="1:16" ht="30" x14ac:dyDescent="0.25">
      <c r="A141" s="70"/>
      <c r="B141" s="7" t="s">
        <v>112</v>
      </c>
      <c r="C141" s="20"/>
      <c r="D141" s="81">
        <v>6415.05</v>
      </c>
      <c r="E141" s="70"/>
      <c r="F141" s="70"/>
      <c r="G141" s="70"/>
    </row>
    <row r="142" spans="1:16" ht="90" x14ac:dyDescent="0.25">
      <c r="A142" s="19"/>
      <c r="B142" s="16" t="s">
        <v>73</v>
      </c>
      <c r="C142" s="20"/>
      <c r="D142" s="25">
        <v>20868</v>
      </c>
      <c r="E142" s="19"/>
    </row>
    <row r="143" spans="1:16" x14ac:dyDescent="0.25">
      <c r="A143" s="19"/>
      <c r="B143" s="19" t="s">
        <v>60</v>
      </c>
      <c r="C143" s="20"/>
      <c r="D143" s="24">
        <v>13716.68</v>
      </c>
      <c r="E143" s="8"/>
    </row>
    <row r="144" spans="1:16" s="70" customFormat="1" x14ac:dyDescent="0.25">
      <c r="A144" s="19"/>
      <c r="B144" s="19" t="s">
        <v>63</v>
      </c>
      <c r="C144" s="20"/>
      <c r="D144" s="19"/>
      <c r="E144" s="19"/>
      <c r="F144"/>
      <c r="G144"/>
    </row>
    <row r="145" spans="1:9" s="19" customFormat="1" x14ac:dyDescent="0.25">
      <c r="A145" s="70"/>
      <c r="B145" s="70"/>
      <c r="C145" s="20" t="s">
        <v>111</v>
      </c>
      <c r="D145" s="70">
        <f>SUM(D138:D143)</f>
        <v>141674.73000000001</v>
      </c>
      <c r="E145" s="70"/>
      <c r="F145" s="70"/>
      <c r="G145" s="70"/>
      <c r="I145" s="70"/>
    </row>
    <row r="146" spans="1:9" s="19" customFormat="1" x14ac:dyDescent="0.25">
      <c r="C146" s="20"/>
      <c r="D146" s="19">
        <f>D145/1000000</f>
        <v>0.14167473</v>
      </c>
      <c r="E146" s="19" t="s">
        <v>67</v>
      </c>
    </row>
    <row r="147" spans="1:9" ht="15.75" thickBot="1" x14ac:dyDescent="0.3">
      <c r="A147" s="19"/>
      <c r="B147" s="19"/>
      <c r="C147" s="19" t="s">
        <v>57</v>
      </c>
      <c r="D147" s="19">
        <v>12.8</v>
      </c>
      <c r="E147" s="19" t="s">
        <v>67</v>
      </c>
      <c r="F147" s="19"/>
      <c r="G147" s="19"/>
    </row>
    <row r="148" spans="1:9" ht="16.5" thickTop="1" thickBot="1" x14ac:dyDescent="0.3">
      <c r="A148" s="55"/>
      <c r="B148" s="55" t="s">
        <v>30</v>
      </c>
      <c r="C148" s="59">
        <v>0</v>
      </c>
      <c r="D148" s="65">
        <f>D146/D147</f>
        <v>1.1068338281249999E-2</v>
      </c>
      <c r="E148" s="59">
        <v>0.12</v>
      </c>
      <c r="F148" s="59">
        <v>0.12</v>
      </c>
      <c r="G148" s="65">
        <f>D148/E148</f>
        <v>9.2236152343750002E-2</v>
      </c>
    </row>
    <row r="149" spans="1:9" ht="15.75" thickTop="1" x14ac:dyDescent="0.25"/>
  </sheetData>
  <mergeCells count="1">
    <mergeCell ref="A110:C1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7"/>
  <sheetViews>
    <sheetView topLeftCell="A4" workbookViewId="0">
      <selection activeCell="B8" sqref="B8"/>
    </sheetView>
  </sheetViews>
  <sheetFormatPr defaultColWidth="9.140625" defaultRowHeight="15" x14ac:dyDescent="0.25"/>
  <cols>
    <col min="1" max="1" width="9.140625" style="34"/>
    <col min="2" max="2" width="89" style="34" customWidth="1"/>
    <col min="3" max="3" width="15.7109375" style="34" customWidth="1"/>
    <col min="4" max="4" width="10.85546875" style="34" customWidth="1"/>
    <col min="5" max="5" width="17.140625" style="34" customWidth="1"/>
    <col min="6" max="6" width="16" style="34" customWidth="1"/>
    <col min="7" max="7" width="16.85546875" style="34" customWidth="1"/>
    <col min="8" max="16384" width="9.140625" style="34"/>
  </cols>
  <sheetData>
    <row r="1" spans="1:7" ht="71.25" customHeight="1" x14ac:dyDescent="0.25">
      <c r="A1" s="50" t="s">
        <v>8</v>
      </c>
      <c r="B1" s="26"/>
      <c r="C1" s="4" t="s">
        <v>93</v>
      </c>
      <c r="D1" s="4" t="s">
        <v>99</v>
      </c>
      <c r="E1" s="4" t="s">
        <v>102</v>
      </c>
      <c r="F1" s="4" t="s">
        <v>12</v>
      </c>
      <c r="G1" s="61" t="s">
        <v>103</v>
      </c>
    </row>
    <row r="2" spans="1:7" x14ac:dyDescent="0.25">
      <c r="A2" s="35" t="s">
        <v>0</v>
      </c>
      <c r="B2" s="36" t="s">
        <v>106</v>
      </c>
      <c r="C2" s="35"/>
      <c r="D2" s="35"/>
      <c r="E2" s="35"/>
      <c r="F2" s="35"/>
      <c r="G2" s="35"/>
    </row>
    <row r="3" spans="1:7" ht="15.75" thickBot="1" x14ac:dyDescent="0.3">
      <c r="B3" s="37" t="s">
        <v>74</v>
      </c>
      <c r="D3" s="34">
        <v>0</v>
      </c>
      <c r="E3" s="34">
        <v>0</v>
      </c>
    </row>
    <row r="4" spans="1:7" ht="16.5" thickTop="1" thickBot="1" x14ac:dyDescent="0.3">
      <c r="A4" s="82"/>
      <c r="B4" s="82"/>
      <c r="C4" s="82" t="s">
        <v>114</v>
      </c>
      <c r="D4" s="84">
        <v>0</v>
      </c>
      <c r="E4" s="82" t="s">
        <v>114</v>
      </c>
      <c r="F4" s="82" t="s">
        <v>114</v>
      </c>
      <c r="G4" s="85" t="s">
        <v>45</v>
      </c>
    </row>
    <row r="5" spans="1:7" ht="45.75" thickTop="1" x14ac:dyDescent="0.25">
      <c r="A5" s="35" t="s">
        <v>1</v>
      </c>
      <c r="B5" s="36" t="s">
        <v>113</v>
      </c>
      <c r="C5" s="35"/>
      <c r="D5" s="40"/>
      <c r="E5" s="40"/>
      <c r="F5" s="40"/>
      <c r="G5" s="40"/>
    </row>
    <row r="6" spans="1:7" ht="15.75" thickBot="1" x14ac:dyDescent="0.3">
      <c r="A6" s="41"/>
      <c r="B6" s="37"/>
    </row>
    <row r="7" spans="1:7" ht="16.5" thickTop="1" thickBot="1" x14ac:dyDescent="0.3">
      <c r="A7" s="82"/>
      <c r="B7" s="82"/>
      <c r="C7" s="82">
        <v>6</v>
      </c>
      <c r="D7" s="84">
        <v>0</v>
      </c>
      <c r="E7" s="82">
        <v>7</v>
      </c>
      <c r="F7" s="82">
        <v>13</v>
      </c>
      <c r="G7" s="85">
        <v>0</v>
      </c>
    </row>
    <row r="8" spans="1:7" ht="45.75" thickTop="1" x14ac:dyDescent="0.25">
      <c r="A8" s="35" t="s">
        <v>1</v>
      </c>
      <c r="B8" s="36" t="s">
        <v>107</v>
      </c>
      <c r="C8" s="35"/>
      <c r="D8" s="40"/>
      <c r="E8" s="40"/>
      <c r="F8" s="40"/>
      <c r="G8" s="40"/>
    </row>
    <row r="9" spans="1:7" ht="15.75" thickBot="1" x14ac:dyDescent="0.3">
      <c r="A9" s="41"/>
      <c r="B9" s="37" t="s">
        <v>64</v>
      </c>
      <c r="D9" s="34">
        <v>72600</v>
      </c>
    </row>
    <row r="10" spans="1:7" ht="16.5" thickTop="1" thickBot="1" x14ac:dyDescent="0.3">
      <c r="A10" s="41"/>
      <c r="B10" s="37" t="s">
        <v>119</v>
      </c>
      <c r="D10" s="34">
        <v>23592.71</v>
      </c>
    </row>
    <row r="11" spans="1:7" ht="16.5" thickTop="1" thickBot="1" x14ac:dyDescent="0.3">
      <c r="A11" s="82"/>
      <c r="B11" s="82"/>
      <c r="C11" s="82">
        <v>0</v>
      </c>
      <c r="D11" s="84">
        <f>SUM(D9:D10)</f>
        <v>96192.709999999992</v>
      </c>
      <c r="E11" s="82">
        <v>563000</v>
      </c>
      <c r="F11" s="82">
        <v>563000</v>
      </c>
      <c r="G11" s="85">
        <f>D11/E11</f>
        <v>0.17085738898756658</v>
      </c>
    </row>
    <row r="12" spans="1:7" ht="45.75" thickTop="1" x14ac:dyDescent="0.25">
      <c r="A12" s="35" t="s">
        <v>2</v>
      </c>
      <c r="B12" s="36" t="s">
        <v>108</v>
      </c>
      <c r="C12" s="35"/>
      <c r="D12" s="35"/>
      <c r="E12" s="35"/>
      <c r="F12" s="35"/>
      <c r="G12" s="35"/>
    </row>
    <row r="13" spans="1:7" ht="15.75" thickBot="1" x14ac:dyDescent="0.3">
      <c r="D13" s="34">
        <v>0</v>
      </c>
      <c r="E13" s="34">
        <v>0</v>
      </c>
    </row>
    <row r="14" spans="1:7" ht="16.5" thickTop="1" thickBot="1" x14ac:dyDescent="0.3">
      <c r="A14" s="38"/>
      <c r="B14" s="38"/>
      <c r="C14" s="38">
        <v>26</v>
      </c>
      <c r="D14" s="84">
        <f>D13</f>
        <v>0</v>
      </c>
      <c r="E14" s="38">
        <v>7</v>
      </c>
      <c r="F14" s="38">
        <v>23</v>
      </c>
      <c r="G14" s="85">
        <v>0</v>
      </c>
    </row>
    <row r="15" spans="1:7" ht="23.25" customHeight="1" thickTop="1" x14ac:dyDescent="0.25">
      <c r="A15" s="134" t="s">
        <v>11</v>
      </c>
      <c r="B15" s="135"/>
      <c r="C15" s="135"/>
      <c r="D15" s="134"/>
      <c r="E15" s="135"/>
      <c r="F15" s="134"/>
      <c r="G15" s="135"/>
    </row>
    <row r="16" spans="1:7" x14ac:dyDescent="0.25">
      <c r="A16" s="35" t="s">
        <v>3</v>
      </c>
      <c r="B16" s="35" t="s">
        <v>117</v>
      </c>
      <c r="C16" s="35"/>
      <c r="D16" s="35"/>
      <c r="E16" s="35"/>
      <c r="F16" s="35"/>
      <c r="G16" s="35"/>
    </row>
    <row r="17" spans="1:7" ht="15.75" thickBot="1" x14ac:dyDescent="0.3">
      <c r="D17" s="34">
        <v>0</v>
      </c>
    </row>
    <row r="18" spans="1:7" ht="16.5" thickTop="1" thickBot="1" x14ac:dyDescent="0.3">
      <c r="A18" s="82"/>
      <c r="B18" s="82"/>
      <c r="C18" s="82">
        <v>6</v>
      </c>
      <c r="D18" s="87">
        <v>0</v>
      </c>
      <c r="E18" s="82">
        <v>7</v>
      </c>
      <c r="F18" s="82">
        <v>13</v>
      </c>
      <c r="G18" s="85">
        <v>0</v>
      </c>
    </row>
    <row r="19" spans="1:7" ht="15.75" thickTop="1" x14ac:dyDescent="0.25">
      <c r="A19" s="134" t="s">
        <v>118</v>
      </c>
      <c r="B19" s="135"/>
      <c r="C19" s="135"/>
      <c r="D19" s="134"/>
      <c r="E19" s="135"/>
      <c r="F19" s="134"/>
      <c r="G19" s="135"/>
    </row>
    <row r="20" spans="1:7" x14ac:dyDescent="0.25">
      <c r="A20" s="35" t="s">
        <v>3</v>
      </c>
      <c r="B20" s="35" t="s">
        <v>91</v>
      </c>
      <c r="C20" s="35"/>
      <c r="D20" s="35"/>
      <c r="E20" s="35"/>
      <c r="F20" s="35"/>
      <c r="G20" s="35"/>
    </row>
    <row r="21" spans="1:7" ht="15.75" thickBot="1" x14ac:dyDescent="0.3">
      <c r="D21" s="34">
        <v>0</v>
      </c>
    </row>
    <row r="22" spans="1:7" ht="16.5" thickTop="1" thickBot="1" x14ac:dyDescent="0.3">
      <c r="A22" s="82"/>
      <c r="B22" s="82"/>
      <c r="C22" s="82" t="s">
        <v>74</v>
      </c>
      <c r="D22" s="87" t="s">
        <v>74</v>
      </c>
      <c r="E22" s="82" t="s">
        <v>74</v>
      </c>
      <c r="F22" s="82" t="s">
        <v>74</v>
      </c>
      <c r="G22" s="87" t="s">
        <v>74</v>
      </c>
    </row>
    <row r="23" spans="1:7" ht="15.75" thickTop="1" x14ac:dyDescent="0.25">
      <c r="A23" s="35" t="s">
        <v>3</v>
      </c>
      <c r="B23" s="35" t="s">
        <v>92</v>
      </c>
      <c r="C23" s="35"/>
      <c r="D23" s="35"/>
      <c r="E23" s="35"/>
      <c r="F23" s="35"/>
      <c r="G23" s="35"/>
    </row>
    <row r="24" spans="1:7" ht="15.75" thickBot="1" x14ac:dyDescent="0.3">
      <c r="D24" s="34">
        <v>0</v>
      </c>
      <c r="E24" s="34">
        <v>0</v>
      </c>
    </row>
    <row r="25" spans="1:7" ht="16.5" thickTop="1" thickBot="1" x14ac:dyDescent="0.3">
      <c r="A25" s="86"/>
      <c r="B25" s="86"/>
      <c r="C25" s="86">
        <v>9</v>
      </c>
      <c r="D25" s="84">
        <v>0</v>
      </c>
      <c r="E25" s="82">
        <v>0</v>
      </c>
      <c r="F25" s="82">
        <v>9</v>
      </c>
      <c r="G25" s="90" t="s">
        <v>115</v>
      </c>
    </row>
    <row r="26" spans="1:7" ht="15.75" thickTop="1" x14ac:dyDescent="0.25">
      <c r="A26" s="35" t="s">
        <v>3</v>
      </c>
      <c r="B26" s="35" t="s">
        <v>116</v>
      </c>
      <c r="C26" s="35"/>
      <c r="D26" s="35"/>
      <c r="E26" s="35"/>
      <c r="F26" s="35"/>
      <c r="G26" s="35"/>
    </row>
    <row r="27" spans="1:7" ht="15.75" thickBot="1" x14ac:dyDescent="0.3">
      <c r="D27" s="34">
        <v>0</v>
      </c>
      <c r="E27" s="34">
        <v>0</v>
      </c>
    </row>
    <row r="28" spans="1:7" ht="16.5" thickTop="1" thickBot="1" x14ac:dyDescent="0.3">
      <c r="A28" s="86"/>
      <c r="B28" s="86"/>
      <c r="C28" s="86">
        <v>1</v>
      </c>
      <c r="D28" s="84">
        <v>0</v>
      </c>
      <c r="E28" s="82">
        <v>0</v>
      </c>
      <c r="F28" s="82">
        <v>1</v>
      </c>
      <c r="G28" s="90" t="s">
        <v>115</v>
      </c>
    </row>
    <row r="29" spans="1:7" ht="15.75" thickTop="1" x14ac:dyDescent="0.25">
      <c r="A29" s="35" t="s">
        <v>3</v>
      </c>
      <c r="B29" s="35" t="s">
        <v>94</v>
      </c>
      <c r="C29" s="35"/>
      <c r="D29" s="35"/>
      <c r="E29" s="35"/>
      <c r="F29" s="35"/>
      <c r="G29" s="35"/>
    </row>
    <row r="30" spans="1:7" ht="15.75" thickBot="1" x14ac:dyDescent="0.3">
      <c r="D30" s="34">
        <v>0</v>
      </c>
      <c r="E30" s="34">
        <v>0</v>
      </c>
    </row>
    <row r="31" spans="1:7" ht="16.5" thickTop="1" thickBot="1" x14ac:dyDescent="0.3">
      <c r="A31" s="86"/>
      <c r="B31" s="86"/>
      <c r="C31" s="88">
        <v>0</v>
      </c>
      <c r="D31" s="84">
        <v>0</v>
      </c>
      <c r="E31" s="83">
        <v>0.25</v>
      </c>
      <c r="F31" s="83">
        <v>0.25</v>
      </c>
      <c r="G31" s="85" t="s">
        <v>45</v>
      </c>
    </row>
    <row r="32" spans="1:7" ht="60.75" thickTop="1" x14ac:dyDescent="0.25">
      <c r="A32" s="35" t="s">
        <v>5</v>
      </c>
      <c r="B32" s="36" t="s">
        <v>81</v>
      </c>
      <c r="C32" s="35"/>
      <c r="D32" s="39"/>
      <c r="E32" s="39"/>
      <c r="F32" s="39"/>
      <c r="G32" s="39"/>
    </row>
    <row r="33" spans="1:7" ht="30.75" thickBot="1" x14ac:dyDescent="0.3">
      <c r="A33" s="41"/>
      <c r="B33" s="37" t="s">
        <v>83</v>
      </c>
      <c r="D33" s="34">
        <v>7.0000000000000007E-2</v>
      </c>
    </row>
    <row r="34" spans="1:7" ht="16.5" thickTop="1" thickBot="1" x14ac:dyDescent="0.3">
      <c r="A34" s="41"/>
      <c r="B34" s="37" t="s">
        <v>119</v>
      </c>
      <c r="C34" s="34">
        <v>23592.71</v>
      </c>
      <c r="D34" s="34">
        <f>C34/1000000</f>
        <v>2.3592709999999999E-2</v>
      </c>
    </row>
    <row r="35" spans="1:7" ht="16.5" thickTop="1" thickBot="1" x14ac:dyDescent="0.3">
      <c r="A35" s="19"/>
      <c r="B35" s="19"/>
      <c r="C35" s="19" t="s">
        <v>57</v>
      </c>
      <c r="D35" s="19">
        <v>12.8</v>
      </c>
      <c r="E35" s="19" t="s">
        <v>67</v>
      </c>
    </row>
    <row r="36" spans="1:7" ht="16.5" thickTop="1" thickBot="1" x14ac:dyDescent="0.3">
      <c r="A36" s="55"/>
      <c r="B36" s="55" t="s">
        <v>30</v>
      </c>
      <c r="C36" s="59">
        <v>0</v>
      </c>
      <c r="D36" s="56">
        <f>(D33+D34)/D35</f>
        <v>7.3119304687500001E-3</v>
      </c>
      <c r="E36" s="59">
        <v>0.34</v>
      </c>
      <c r="F36" s="83">
        <v>0.34</v>
      </c>
      <c r="G36" s="89">
        <f>D36/E36</f>
        <v>2.1505677849264705E-2</v>
      </c>
    </row>
    <row r="37" spans="1:7" ht="15.75" thickTop="1" x14ac:dyDescent="0.25"/>
  </sheetData>
  <mergeCells count="6">
    <mergeCell ref="A15:C15"/>
    <mergeCell ref="D15:E15"/>
    <mergeCell ref="F15:G15"/>
    <mergeCell ref="A19:C19"/>
    <mergeCell ref="D19:E19"/>
    <mergeCell ref="F19:G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88"/>
  <sheetViews>
    <sheetView tabSelected="1" topLeftCell="A79" workbookViewId="0">
      <selection activeCell="G97" sqref="G97"/>
    </sheetView>
  </sheetViews>
  <sheetFormatPr defaultRowHeight="15" x14ac:dyDescent="0.25"/>
  <cols>
    <col min="2" max="2" width="86.85546875" customWidth="1"/>
    <col min="4" max="4" width="14.85546875" customWidth="1"/>
    <col min="5" max="5" width="19.42578125" customWidth="1"/>
    <col min="6" max="6" width="20.28515625" customWidth="1"/>
    <col min="7" max="7" width="22.42578125" customWidth="1"/>
    <col min="11" max="11" width="57.85546875" customWidth="1"/>
    <col min="15" max="15" width="55.85546875" customWidth="1"/>
  </cols>
  <sheetData>
    <row r="1" spans="1:15" ht="75" x14ac:dyDescent="0.25">
      <c r="A1" s="52" t="s">
        <v>8</v>
      </c>
      <c r="B1" s="51"/>
      <c r="C1" s="51" t="s">
        <v>93</v>
      </c>
      <c r="D1" s="51" t="s">
        <v>99</v>
      </c>
      <c r="E1" s="51" t="s">
        <v>102</v>
      </c>
      <c r="F1" s="51" t="s">
        <v>12</v>
      </c>
      <c r="G1" s="93" t="s">
        <v>103</v>
      </c>
    </row>
    <row r="2" spans="1:15" ht="15.75" thickBot="1" x14ac:dyDescent="0.3">
      <c r="A2" s="94"/>
      <c r="B2" s="95" t="s">
        <v>106</v>
      </c>
      <c r="C2" s="94"/>
      <c r="D2" s="94"/>
      <c r="E2" s="96"/>
      <c r="F2" s="96"/>
      <c r="G2" s="96"/>
    </row>
    <row r="3" spans="1:15" ht="16.5" thickTop="1" thickBot="1" x14ac:dyDescent="0.3">
      <c r="A3" s="82"/>
      <c r="B3" s="82" t="s">
        <v>105</v>
      </c>
      <c r="C3" s="82" t="s">
        <v>45</v>
      </c>
      <c r="D3" s="99" t="s">
        <v>45</v>
      </c>
      <c r="E3" s="82" t="s">
        <v>45</v>
      </c>
      <c r="F3" s="82" t="s">
        <v>45</v>
      </c>
      <c r="G3" s="85" t="s">
        <v>45</v>
      </c>
    </row>
    <row r="4" spans="1:15" ht="30.75" thickTop="1" x14ac:dyDescent="0.25">
      <c r="A4" s="35"/>
      <c r="B4" s="36" t="s">
        <v>100</v>
      </c>
      <c r="C4" s="35"/>
      <c r="D4" s="35"/>
      <c r="E4" s="35"/>
      <c r="F4" s="35"/>
      <c r="G4" s="35"/>
      <c r="O4" s="126" t="s">
        <v>217</v>
      </c>
    </row>
    <row r="5" spans="1:15" s="70" customFormat="1" ht="30" x14ac:dyDescent="0.25">
      <c r="A5" s="100"/>
      <c r="B5" s="128" t="s">
        <v>84</v>
      </c>
      <c r="C5" s="101"/>
      <c r="D5" s="102">
        <v>1</v>
      </c>
      <c r="E5" s="102"/>
      <c r="F5" s="34"/>
      <c r="G5" s="34"/>
      <c r="O5" s="127" t="s">
        <v>218</v>
      </c>
    </row>
    <row r="6" spans="1:15" s="70" customFormat="1" ht="36" x14ac:dyDescent="0.25">
      <c r="A6" s="100"/>
      <c r="B6" s="128" t="s">
        <v>220</v>
      </c>
      <c r="C6" s="101"/>
      <c r="D6" s="102">
        <v>1</v>
      </c>
      <c r="E6" s="102"/>
      <c r="F6" s="34"/>
      <c r="G6" s="34"/>
      <c r="O6" s="126" t="s">
        <v>219</v>
      </c>
    </row>
    <row r="7" spans="1:15" s="70" customFormat="1" ht="30" x14ac:dyDescent="0.25">
      <c r="A7" s="100"/>
      <c r="B7" s="128" t="s">
        <v>48</v>
      </c>
      <c r="C7" s="101"/>
      <c r="D7" s="102">
        <v>1</v>
      </c>
      <c r="E7" s="102"/>
      <c r="F7" s="34"/>
      <c r="G7" s="34"/>
      <c r="O7" s="124" t="s">
        <v>84</v>
      </c>
    </row>
    <row r="8" spans="1:15" s="70" customFormat="1" ht="36" x14ac:dyDescent="0.25">
      <c r="A8" s="100"/>
      <c r="B8" s="128" t="s">
        <v>49</v>
      </c>
      <c r="C8" s="101"/>
      <c r="D8" s="102">
        <v>1</v>
      </c>
      <c r="E8" s="102"/>
      <c r="F8" s="34"/>
      <c r="G8" s="34"/>
      <c r="O8" s="124" t="s">
        <v>220</v>
      </c>
    </row>
    <row r="9" spans="1:15" s="70" customFormat="1" ht="36" x14ac:dyDescent="0.25">
      <c r="A9" s="100"/>
      <c r="B9" s="128" t="s">
        <v>221</v>
      </c>
      <c r="C9" s="101"/>
      <c r="D9" s="102">
        <v>1</v>
      </c>
      <c r="E9" s="102"/>
      <c r="F9" s="34"/>
      <c r="G9" s="34"/>
      <c r="O9" s="124" t="s">
        <v>48</v>
      </c>
    </row>
    <row r="10" spans="1:15" s="70" customFormat="1" ht="36" x14ac:dyDescent="0.25">
      <c r="A10" s="100"/>
      <c r="B10" s="128" t="s">
        <v>47</v>
      </c>
      <c r="C10" s="101"/>
      <c r="D10" s="102">
        <v>1</v>
      </c>
      <c r="E10" s="102"/>
      <c r="F10" s="34"/>
      <c r="G10" s="34"/>
      <c r="O10" s="124" t="s">
        <v>49</v>
      </c>
    </row>
    <row r="11" spans="1:15" s="70" customFormat="1" ht="45" x14ac:dyDescent="0.25">
      <c r="A11" s="100"/>
      <c r="B11" s="128" t="s">
        <v>50</v>
      </c>
      <c r="C11" s="101"/>
      <c r="D11" s="102">
        <v>1</v>
      </c>
      <c r="E11" s="102"/>
      <c r="F11" s="34"/>
      <c r="G11" s="34"/>
      <c r="O11" s="124" t="s">
        <v>221</v>
      </c>
    </row>
    <row r="12" spans="1:15" s="70" customFormat="1" ht="30" x14ac:dyDescent="0.25">
      <c r="A12" s="100"/>
      <c r="B12" s="128" t="s">
        <v>51</v>
      </c>
      <c r="C12" s="101"/>
      <c r="D12" s="102">
        <v>1</v>
      </c>
      <c r="E12" s="102"/>
      <c r="F12" s="34"/>
      <c r="G12" s="34"/>
      <c r="O12" s="127" t="s">
        <v>222</v>
      </c>
    </row>
    <row r="13" spans="1:15" s="70" customFormat="1" ht="30" x14ac:dyDescent="0.25">
      <c r="A13" s="100"/>
      <c r="B13" s="128" t="s">
        <v>52</v>
      </c>
      <c r="C13" s="101"/>
      <c r="D13" s="102">
        <v>1</v>
      </c>
      <c r="E13" s="102"/>
      <c r="F13" s="34"/>
      <c r="G13" s="34"/>
      <c r="O13" s="127" t="s">
        <v>223</v>
      </c>
    </row>
    <row r="14" spans="1:15" s="70" customFormat="1" ht="30" x14ac:dyDescent="0.25">
      <c r="A14" s="100"/>
      <c r="B14" s="128" t="s">
        <v>39</v>
      </c>
      <c r="C14" s="101"/>
      <c r="D14" s="102">
        <v>1</v>
      </c>
      <c r="E14" s="102"/>
      <c r="F14" s="34"/>
      <c r="G14" s="34"/>
      <c r="O14" s="124" t="s">
        <v>47</v>
      </c>
    </row>
    <row r="15" spans="1:15" s="70" customFormat="1" x14ac:dyDescent="0.25">
      <c r="A15" s="34"/>
      <c r="B15" s="128" t="s">
        <v>224</v>
      </c>
      <c r="C15" s="101"/>
      <c r="D15" s="102">
        <v>1</v>
      </c>
      <c r="E15" s="34"/>
      <c r="F15" s="34"/>
      <c r="G15" s="34"/>
    </row>
    <row r="16" spans="1:15" s="70" customFormat="1" x14ac:dyDescent="0.25">
      <c r="A16" s="34"/>
      <c r="B16" s="129" t="s">
        <v>120</v>
      </c>
      <c r="C16" s="101"/>
      <c r="D16" s="102"/>
      <c r="E16" s="34"/>
      <c r="F16" s="34"/>
      <c r="G16" s="34"/>
    </row>
    <row r="17" spans="1:15" s="70" customFormat="1" ht="24.75" customHeight="1" x14ac:dyDescent="0.25">
      <c r="A17" s="100"/>
      <c r="B17" s="129" t="s">
        <v>217</v>
      </c>
      <c r="C17" s="101"/>
      <c r="D17" s="102"/>
      <c r="E17" s="102"/>
      <c r="F17" s="34"/>
      <c r="G17" s="34"/>
      <c r="O17" s="124" t="s">
        <v>50</v>
      </c>
    </row>
    <row r="18" spans="1:15" s="70" customFormat="1" ht="36.75" thickBot="1" x14ac:dyDescent="0.3">
      <c r="A18" s="100"/>
      <c r="B18" s="129" t="s">
        <v>219</v>
      </c>
      <c r="C18" s="101"/>
      <c r="D18" s="102"/>
      <c r="E18" s="102"/>
      <c r="F18" s="34"/>
      <c r="G18" s="34"/>
      <c r="O18" s="124" t="s">
        <v>51</v>
      </c>
    </row>
    <row r="19" spans="1:15" ht="16.5" thickTop="1" thickBot="1" x14ac:dyDescent="0.3">
      <c r="A19" s="82"/>
      <c r="B19" s="82"/>
      <c r="C19" s="82" t="s">
        <v>45</v>
      </c>
      <c r="D19" s="103">
        <f>SUM(D5:D15)</f>
        <v>11</v>
      </c>
      <c r="E19" s="82">
        <v>13</v>
      </c>
      <c r="F19" s="82">
        <v>13</v>
      </c>
      <c r="G19" s="104">
        <f>D19/E19</f>
        <v>0.84615384615384615</v>
      </c>
      <c r="O19" s="125"/>
    </row>
    <row r="20" spans="1:15" ht="61.5" customHeight="1" thickTop="1" thickBot="1" x14ac:dyDescent="0.3">
      <c r="A20" s="35"/>
      <c r="B20" s="36" t="s">
        <v>107</v>
      </c>
      <c r="C20" s="35"/>
      <c r="D20" s="35"/>
      <c r="E20" s="35"/>
      <c r="F20" s="35"/>
      <c r="G20" s="35"/>
      <c r="O20" s="125"/>
    </row>
    <row r="21" spans="1:15" ht="16.5" thickTop="1" thickBot="1" x14ac:dyDescent="0.3">
      <c r="A21" s="82"/>
      <c r="B21" s="82"/>
      <c r="C21" s="82" t="s">
        <v>45</v>
      </c>
      <c r="D21" s="87" t="s">
        <v>45</v>
      </c>
      <c r="E21" s="82" t="s">
        <v>45</v>
      </c>
      <c r="F21" s="82" t="s">
        <v>45</v>
      </c>
      <c r="G21" s="104" t="s">
        <v>45</v>
      </c>
    </row>
    <row r="22" spans="1:15" ht="45.75" thickTop="1" x14ac:dyDescent="0.25">
      <c r="A22" s="35"/>
      <c r="B22" s="36" t="s">
        <v>108</v>
      </c>
      <c r="C22" s="35"/>
      <c r="D22" s="35"/>
      <c r="E22" s="35"/>
      <c r="F22" s="35"/>
      <c r="G22" s="35"/>
      <c r="N22" s="70"/>
      <c r="O22" s="70"/>
    </row>
    <row r="23" spans="1:15" s="70" customFormat="1" ht="38.25" customHeight="1" x14ac:dyDescent="0.25">
      <c r="A23" s="34"/>
      <c r="B23" s="128" t="s">
        <v>220</v>
      </c>
      <c r="C23" s="97"/>
      <c r="D23" s="34">
        <v>1</v>
      </c>
      <c r="E23" s="98"/>
      <c r="F23" s="34"/>
      <c r="G23" s="34"/>
    </row>
    <row r="24" spans="1:15" s="70" customFormat="1" ht="40.5" customHeight="1" x14ac:dyDescent="0.25">
      <c r="A24" s="34"/>
      <c r="B24" s="128" t="s">
        <v>48</v>
      </c>
      <c r="C24" s="97"/>
      <c r="D24" s="34">
        <v>1</v>
      </c>
      <c r="E24" s="98"/>
      <c r="F24" s="34"/>
      <c r="G24" s="34"/>
    </row>
    <row r="25" spans="1:15" s="70" customFormat="1" ht="31.5" customHeight="1" x14ac:dyDescent="0.25">
      <c r="A25" s="34"/>
      <c r="B25" s="128" t="s">
        <v>49</v>
      </c>
      <c r="C25" s="97"/>
      <c r="D25" s="34">
        <v>1</v>
      </c>
      <c r="E25" s="98"/>
      <c r="F25" s="34"/>
      <c r="G25" s="34"/>
    </row>
    <row r="26" spans="1:15" s="70" customFormat="1" ht="34.5" customHeight="1" x14ac:dyDescent="0.25">
      <c r="A26" s="34"/>
      <c r="B26" s="128" t="s">
        <v>221</v>
      </c>
      <c r="C26" s="97"/>
      <c r="D26" s="34">
        <v>1</v>
      </c>
      <c r="E26" s="98"/>
      <c r="F26" s="34"/>
      <c r="G26" s="34"/>
    </row>
    <row r="27" spans="1:15" s="70" customFormat="1" ht="31.5" customHeight="1" x14ac:dyDescent="0.25">
      <c r="A27" s="34"/>
      <c r="B27" s="128" t="s">
        <v>51</v>
      </c>
      <c r="C27" s="97"/>
      <c r="D27" s="34">
        <v>1</v>
      </c>
      <c r="E27" s="98"/>
      <c r="F27" s="34"/>
      <c r="G27" s="34"/>
    </row>
    <row r="28" spans="1:15" s="70" customFormat="1" ht="34.5" customHeight="1" x14ac:dyDescent="0.25">
      <c r="A28" s="34"/>
      <c r="B28" s="128" t="s">
        <v>52</v>
      </c>
      <c r="C28" s="97"/>
      <c r="D28" s="34">
        <v>1</v>
      </c>
      <c r="E28" s="98"/>
      <c r="F28" s="34"/>
      <c r="G28" s="34"/>
    </row>
    <row r="29" spans="1:15" s="70" customFormat="1" ht="38.25" customHeight="1" thickBot="1" x14ac:dyDescent="0.3">
      <c r="A29" s="34"/>
      <c r="B29" s="128" t="s">
        <v>39</v>
      </c>
      <c r="C29" s="97"/>
      <c r="D29" s="34">
        <v>1</v>
      </c>
      <c r="E29" s="98"/>
      <c r="F29" s="34"/>
      <c r="G29" s="34"/>
    </row>
    <row r="30" spans="1:15" ht="16.5" thickTop="1" thickBot="1" x14ac:dyDescent="0.3">
      <c r="A30" s="82"/>
      <c r="B30" s="82"/>
      <c r="C30" s="82" t="s">
        <v>45</v>
      </c>
      <c r="D30" s="103">
        <f>SUM(D23:D29)</f>
        <v>7</v>
      </c>
      <c r="E30" s="82">
        <v>7</v>
      </c>
      <c r="F30" s="82">
        <v>7</v>
      </c>
      <c r="G30" s="104">
        <f>D30/E30</f>
        <v>1</v>
      </c>
      <c r="N30" s="70"/>
    </row>
    <row r="31" spans="1:15" ht="15.75" thickTop="1" x14ac:dyDescent="0.25">
      <c r="A31" s="52" t="s">
        <v>70</v>
      </c>
      <c r="B31" s="52"/>
      <c r="C31" s="51"/>
      <c r="D31" s="51"/>
      <c r="E31" s="51"/>
      <c r="F31" s="51"/>
      <c r="G31" s="51"/>
      <c r="N31" s="70"/>
    </row>
    <row r="32" spans="1:15" x14ac:dyDescent="0.25">
      <c r="A32" s="35"/>
      <c r="B32" s="35" t="s">
        <v>117</v>
      </c>
      <c r="C32" s="35"/>
      <c r="D32" s="35"/>
      <c r="E32" s="35"/>
      <c r="F32" s="35"/>
      <c r="G32" s="35"/>
      <c r="N32" s="70"/>
    </row>
    <row r="33" spans="1:14" s="70" customFormat="1" ht="30" x14ac:dyDescent="0.25">
      <c r="A33" s="34"/>
      <c r="B33" s="128" t="s">
        <v>84</v>
      </c>
      <c r="C33" s="97"/>
      <c r="D33" s="34">
        <v>1</v>
      </c>
      <c r="E33" s="34"/>
      <c r="F33" s="34"/>
      <c r="G33" s="105"/>
    </row>
    <row r="34" spans="1:14" s="70" customFormat="1" ht="30" x14ac:dyDescent="0.25">
      <c r="A34" s="34"/>
      <c r="B34" s="128" t="s">
        <v>220</v>
      </c>
      <c r="C34" s="97"/>
      <c r="D34" s="34">
        <v>1</v>
      </c>
      <c r="E34" s="34"/>
      <c r="F34" s="34"/>
      <c r="G34" s="105"/>
    </row>
    <row r="35" spans="1:14" s="70" customFormat="1" ht="30" x14ac:dyDescent="0.25">
      <c r="A35" s="34"/>
      <c r="B35" s="128" t="s">
        <v>48</v>
      </c>
      <c r="C35" s="97"/>
      <c r="D35" s="34">
        <v>1</v>
      </c>
      <c r="E35" s="34"/>
      <c r="F35" s="34"/>
      <c r="G35" s="105"/>
    </row>
    <row r="36" spans="1:14" s="70" customFormat="1" ht="30" x14ac:dyDescent="0.25">
      <c r="A36" s="34"/>
      <c r="B36" s="128" t="s">
        <v>49</v>
      </c>
      <c r="C36" s="97"/>
      <c r="D36" s="34">
        <v>1</v>
      </c>
      <c r="E36" s="34"/>
      <c r="F36" s="34"/>
      <c r="G36" s="105"/>
    </row>
    <row r="37" spans="1:14" s="70" customFormat="1" ht="30" x14ac:dyDescent="0.25">
      <c r="A37" s="34"/>
      <c r="B37" s="128" t="s">
        <v>221</v>
      </c>
      <c r="C37" s="97"/>
      <c r="D37" s="34">
        <v>1</v>
      </c>
      <c r="E37" s="34"/>
      <c r="F37" s="34"/>
      <c r="G37" s="105"/>
    </row>
    <row r="38" spans="1:14" s="70" customFormat="1" ht="30" x14ac:dyDescent="0.25">
      <c r="A38" s="34"/>
      <c r="B38" s="128" t="s">
        <v>47</v>
      </c>
      <c r="C38" s="97"/>
      <c r="D38" s="34">
        <v>1</v>
      </c>
      <c r="E38" s="34"/>
      <c r="F38" s="34"/>
      <c r="G38" s="105"/>
    </row>
    <row r="39" spans="1:14" s="70" customFormat="1" ht="45" x14ac:dyDescent="0.25">
      <c r="A39" s="34"/>
      <c r="B39" s="128" t="s">
        <v>50</v>
      </c>
      <c r="C39" s="97"/>
      <c r="D39" s="34">
        <v>1</v>
      </c>
      <c r="E39" s="34"/>
      <c r="F39" s="34"/>
      <c r="G39" s="105"/>
    </row>
    <row r="40" spans="1:14" s="70" customFormat="1" ht="30" x14ac:dyDescent="0.25">
      <c r="A40" s="34"/>
      <c r="B40" s="128" t="s">
        <v>51</v>
      </c>
      <c r="C40" s="97"/>
      <c r="D40" s="34">
        <v>1</v>
      </c>
      <c r="E40" s="34"/>
      <c r="F40" s="34"/>
      <c r="G40" s="105"/>
    </row>
    <row r="41" spans="1:14" s="70" customFormat="1" ht="30" x14ac:dyDescent="0.25">
      <c r="A41" s="34"/>
      <c r="B41" s="128" t="s">
        <v>52</v>
      </c>
      <c r="C41" s="97"/>
      <c r="D41" s="34">
        <v>1</v>
      </c>
      <c r="E41" s="34"/>
      <c r="F41" s="34"/>
      <c r="G41" s="105"/>
    </row>
    <row r="42" spans="1:14" s="70" customFormat="1" ht="30" x14ac:dyDescent="0.25">
      <c r="A42" s="34"/>
      <c r="B42" s="128" t="s">
        <v>39</v>
      </c>
      <c r="C42" s="97"/>
      <c r="D42" s="34">
        <v>1</v>
      </c>
      <c r="E42" s="34"/>
      <c r="F42" s="34"/>
      <c r="G42" s="105"/>
    </row>
    <row r="43" spans="1:14" s="70" customFormat="1" x14ac:dyDescent="0.25">
      <c r="A43" s="34"/>
      <c r="B43" s="129" t="s">
        <v>120</v>
      </c>
      <c r="C43" s="97"/>
      <c r="D43" s="34"/>
      <c r="E43" s="34"/>
      <c r="F43" s="34"/>
      <c r="G43" s="105"/>
    </row>
    <row r="44" spans="1:14" s="70" customFormat="1" x14ac:dyDescent="0.25">
      <c r="A44" s="34"/>
      <c r="B44" s="129" t="s">
        <v>217</v>
      </c>
      <c r="C44" s="97"/>
      <c r="D44" s="34"/>
      <c r="E44" s="34"/>
      <c r="F44" s="34"/>
      <c r="G44" s="105"/>
    </row>
    <row r="45" spans="1:14" s="70" customFormat="1" ht="30.75" thickBot="1" x14ac:dyDescent="0.3">
      <c r="A45" s="34"/>
      <c r="B45" s="129" t="s">
        <v>219</v>
      </c>
      <c r="C45" s="97"/>
      <c r="D45" s="34"/>
      <c r="E45" s="34"/>
      <c r="F45" s="34"/>
      <c r="G45" s="105"/>
    </row>
    <row r="46" spans="1:14" ht="16.5" thickTop="1" thickBot="1" x14ac:dyDescent="0.3">
      <c r="A46" s="82"/>
      <c r="B46" s="106"/>
      <c r="C46" s="82" t="s">
        <v>45</v>
      </c>
      <c r="D46" s="87">
        <f>SUM(D33:D42)</f>
        <v>10</v>
      </c>
      <c r="E46" s="82">
        <v>16</v>
      </c>
      <c r="F46" s="82">
        <v>16</v>
      </c>
      <c r="G46" s="104">
        <f>D46/E46</f>
        <v>0.625</v>
      </c>
      <c r="N46" s="70"/>
    </row>
    <row r="47" spans="1:14" ht="15.75" thickTop="1" x14ac:dyDescent="0.25">
      <c r="A47" s="135" t="s">
        <v>4</v>
      </c>
      <c r="B47" s="135"/>
      <c r="C47" s="135"/>
      <c r="D47" s="52"/>
      <c r="E47" s="52"/>
      <c r="F47" s="52"/>
      <c r="G47" s="52"/>
      <c r="N47" s="70"/>
    </row>
    <row r="48" spans="1:14" x14ac:dyDescent="0.25">
      <c r="A48" s="35"/>
      <c r="B48" s="35" t="s">
        <v>91</v>
      </c>
      <c r="C48" s="35"/>
      <c r="D48" s="39"/>
      <c r="E48" s="39"/>
      <c r="F48" s="39"/>
      <c r="G48" s="39"/>
      <c r="N48" s="70"/>
    </row>
    <row r="49" spans="1:15" x14ac:dyDescent="0.25">
      <c r="A49" s="34"/>
      <c r="B49" s="70" t="s">
        <v>66</v>
      </c>
      <c r="C49" s="52"/>
      <c r="D49" s="105">
        <v>0.35</v>
      </c>
      <c r="E49" s="34"/>
      <c r="F49" s="34"/>
      <c r="G49" s="34"/>
      <c r="N49" s="70"/>
      <c r="O49" s="70"/>
    </row>
    <row r="50" spans="1:15" ht="45" x14ac:dyDescent="0.25">
      <c r="A50" s="34"/>
      <c r="B50" s="7" t="s">
        <v>44</v>
      </c>
      <c r="C50" s="52"/>
      <c r="D50" s="107">
        <v>-8.5000000000000006E-2</v>
      </c>
      <c r="E50" s="34"/>
      <c r="F50" s="34"/>
      <c r="G50" s="34"/>
      <c r="N50" s="70"/>
      <c r="O50" s="70"/>
    </row>
    <row r="51" spans="1:15" ht="15.75" thickBot="1" x14ac:dyDescent="0.3">
      <c r="A51" s="34"/>
      <c r="B51" s="70" t="s">
        <v>43</v>
      </c>
      <c r="C51" s="52"/>
      <c r="D51" s="105">
        <v>0.65</v>
      </c>
      <c r="E51" s="34"/>
      <c r="F51" s="34"/>
      <c r="G51" s="34"/>
      <c r="N51" s="70"/>
      <c r="O51" s="70"/>
    </row>
    <row r="52" spans="1:15" ht="16.5" thickTop="1" thickBot="1" x14ac:dyDescent="0.3">
      <c r="A52" s="82"/>
      <c r="B52" s="82"/>
      <c r="C52" s="83" t="s">
        <v>45</v>
      </c>
      <c r="D52" s="85">
        <v>0.30499999999999999</v>
      </c>
      <c r="E52" s="83">
        <v>0.32</v>
      </c>
      <c r="F52" s="83">
        <v>0.32</v>
      </c>
      <c r="G52" s="104">
        <f>D52/E52</f>
        <v>0.953125</v>
      </c>
      <c r="N52" s="70"/>
      <c r="O52" s="70"/>
    </row>
    <row r="53" spans="1:15" ht="15.75" thickTop="1" x14ac:dyDescent="0.25">
      <c r="A53" s="35"/>
      <c r="B53" s="35" t="s">
        <v>71</v>
      </c>
      <c r="C53" s="35"/>
      <c r="D53" s="35"/>
      <c r="E53" s="35"/>
      <c r="F53" s="35"/>
      <c r="G53" s="35"/>
      <c r="N53" s="70"/>
      <c r="O53" s="70"/>
    </row>
    <row r="54" spans="1:15" ht="30" x14ac:dyDescent="0.25">
      <c r="A54" s="34"/>
      <c r="B54" s="128" t="s">
        <v>84</v>
      </c>
      <c r="C54" s="101"/>
      <c r="D54" s="102">
        <v>1</v>
      </c>
      <c r="E54" s="34"/>
      <c r="F54" s="34"/>
      <c r="G54" s="34"/>
    </row>
    <row r="55" spans="1:15" ht="30" x14ac:dyDescent="0.25">
      <c r="A55" s="34"/>
      <c r="B55" s="128" t="s">
        <v>220</v>
      </c>
      <c r="C55" s="101"/>
      <c r="D55" s="102">
        <v>1</v>
      </c>
      <c r="E55" s="34"/>
      <c r="F55" s="34"/>
      <c r="G55" s="34"/>
    </row>
    <row r="56" spans="1:15" ht="30" x14ac:dyDescent="0.25">
      <c r="A56" s="34"/>
      <c r="B56" s="128" t="s">
        <v>48</v>
      </c>
      <c r="C56" s="101"/>
      <c r="D56" s="102">
        <v>1</v>
      </c>
      <c r="E56" s="34"/>
      <c r="F56" s="34"/>
      <c r="G56" s="34"/>
    </row>
    <row r="57" spans="1:15" s="70" customFormat="1" ht="30" x14ac:dyDescent="0.25">
      <c r="A57" s="34"/>
      <c r="B57" s="128" t="s">
        <v>49</v>
      </c>
      <c r="C57" s="101"/>
      <c r="D57" s="102">
        <v>1</v>
      </c>
      <c r="E57" s="34"/>
      <c r="F57" s="34"/>
      <c r="G57" s="34"/>
    </row>
    <row r="58" spans="1:15" s="70" customFormat="1" ht="30" x14ac:dyDescent="0.25">
      <c r="A58" s="34"/>
      <c r="B58" s="128" t="s">
        <v>221</v>
      </c>
      <c r="C58" s="101"/>
      <c r="D58" s="102">
        <v>1</v>
      </c>
      <c r="E58" s="34"/>
      <c r="F58" s="34"/>
      <c r="G58" s="34"/>
    </row>
    <row r="59" spans="1:15" s="70" customFormat="1" ht="30" x14ac:dyDescent="0.25">
      <c r="A59" s="34"/>
      <c r="B59" s="128" t="s">
        <v>47</v>
      </c>
      <c r="C59" s="101"/>
      <c r="D59" s="102">
        <v>1</v>
      </c>
      <c r="E59" s="34"/>
      <c r="F59" s="34"/>
      <c r="G59" s="34"/>
    </row>
    <row r="60" spans="1:15" s="70" customFormat="1" ht="45" x14ac:dyDescent="0.25">
      <c r="A60" s="34"/>
      <c r="B60" s="128" t="s">
        <v>50</v>
      </c>
      <c r="C60" s="101"/>
      <c r="D60" s="102">
        <v>1</v>
      </c>
      <c r="E60" s="34"/>
      <c r="F60" s="34"/>
      <c r="G60" s="34"/>
    </row>
    <row r="61" spans="1:15" s="70" customFormat="1" ht="30" x14ac:dyDescent="0.25">
      <c r="A61" s="34"/>
      <c r="B61" s="128" t="s">
        <v>51</v>
      </c>
      <c r="C61" s="101"/>
      <c r="D61" s="102">
        <v>1</v>
      </c>
      <c r="E61" s="34"/>
      <c r="F61" s="34"/>
      <c r="G61" s="34"/>
    </row>
    <row r="62" spans="1:15" s="70" customFormat="1" ht="30" x14ac:dyDescent="0.25">
      <c r="A62" s="34"/>
      <c r="B62" s="128" t="s">
        <v>52</v>
      </c>
      <c r="C62" s="101"/>
      <c r="D62" s="102">
        <v>1</v>
      </c>
      <c r="E62" s="34"/>
      <c r="F62" s="34"/>
      <c r="G62" s="34"/>
    </row>
    <row r="63" spans="1:15" s="70" customFormat="1" ht="30" x14ac:dyDescent="0.25">
      <c r="A63" s="34"/>
      <c r="B63" s="128" t="s">
        <v>39</v>
      </c>
      <c r="C63" s="101"/>
      <c r="D63" s="102">
        <v>1</v>
      </c>
      <c r="E63" s="34"/>
      <c r="F63" s="34"/>
      <c r="G63" s="34"/>
    </row>
    <row r="64" spans="1:15" s="70" customFormat="1" x14ac:dyDescent="0.25">
      <c r="A64" s="34"/>
      <c r="B64" s="128" t="s">
        <v>224</v>
      </c>
      <c r="C64" s="101"/>
      <c r="D64" s="102">
        <v>1</v>
      </c>
      <c r="E64" s="34"/>
      <c r="F64" s="34"/>
      <c r="G64" s="34"/>
    </row>
    <row r="65" spans="1:15" x14ac:dyDescent="0.25">
      <c r="A65" s="34"/>
      <c r="B65" s="129" t="s">
        <v>120</v>
      </c>
      <c r="C65" s="101"/>
      <c r="D65" s="102"/>
      <c r="E65" s="34"/>
      <c r="F65" s="34"/>
      <c r="G65" s="34"/>
      <c r="N65" s="70"/>
      <c r="O65" s="70"/>
    </row>
    <row r="66" spans="1:15" s="70" customFormat="1" x14ac:dyDescent="0.25">
      <c r="A66" s="34"/>
      <c r="B66" s="129" t="s">
        <v>217</v>
      </c>
      <c r="C66" s="101"/>
      <c r="D66" s="102"/>
      <c r="E66" s="34"/>
      <c r="F66" s="34"/>
      <c r="G66" s="34"/>
    </row>
    <row r="67" spans="1:15" ht="30.75" thickBot="1" x14ac:dyDescent="0.3">
      <c r="A67" s="34"/>
      <c r="B67" s="129" t="s">
        <v>219</v>
      </c>
      <c r="C67" s="101"/>
      <c r="D67" s="102"/>
      <c r="E67" s="34"/>
      <c r="F67" s="34"/>
      <c r="G67" s="34"/>
    </row>
    <row r="68" spans="1:15" ht="16.5" thickTop="1" thickBot="1" x14ac:dyDescent="0.3">
      <c r="A68" s="82"/>
      <c r="B68" s="82"/>
      <c r="C68" s="82" t="s">
        <v>237</v>
      </c>
      <c r="D68" s="84">
        <f>SUM(D54:D67)</f>
        <v>11</v>
      </c>
      <c r="E68" s="82">
        <v>14</v>
      </c>
      <c r="F68" s="82">
        <v>14</v>
      </c>
      <c r="G68" s="104">
        <f>D68/E68</f>
        <v>0.7857142857142857</v>
      </c>
    </row>
    <row r="69" spans="1:15" ht="15.75" thickTop="1" x14ac:dyDescent="0.25">
      <c r="A69" s="35"/>
      <c r="B69" s="36" t="s">
        <v>109</v>
      </c>
      <c r="C69" s="35"/>
      <c r="D69" s="35"/>
      <c r="E69" s="35"/>
      <c r="F69" s="35"/>
      <c r="G69" s="35"/>
    </row>
    <row r="70" spans="1:15" ht="15.75" thickBot="1" x14ac:dyDescent="0.3">
      <c r="A70" s="34"/>
      <c r="B70" s="128" t="s">
        <v>224</v>
      </c>
      <c r="C70" s="52"/>
      <c r="D70" s="34">
        <v>1</v>
      </c>
      <c r="E70" s="34"/>
      <c r="F70" s="34"/>
      <c r="G70" s="34"/>
    </row>
    <row r="71" spans="1:15" ht="16.5" thickTop="1" thickBot="1" x14ac:dyDescent="0.3">
      <c r="A71" s="82"/>
      <c r="B71" s="82"/>
      <c r="C71" s="82" t="s">
        <v>237</v>
      </c>
      <c r="D71" s="84">
        <f>SUM(D70)</f>
        <v>1</v>
      </c>
      <c r="E71" s="82">
        <v>3</v>
      </c>
      <c r="F71" s="82">
        <v>3</v>
      </c>
      <c r="G71" s="104">
        <f>D71/E71</f>
        <v>0.33333333333333331</v>
      </c>
    </row>
    <row r="72" spans="1:15" ht="30.75" thickTop="1" x14ac:dyDescent="0.25">
      <c r="A72" s="35"/>
      <c r="B72" s="36" t="s">
        <v>94</v>
      </c>
      <c r="C72" s="35"/>
      <c r="D72" s="35"/>
      <c r="E72" s="35"/>
      <c r="F72" s="35"/>
      <c r="G72" s="35"/>
    </row>
    <row r="73" spans="1:15" ht="15.75" thickBot="1" x14ac:dyDescent="0.3">
      <c r="A73" s="34"/>
      <c r="B73" s="34"/>
      <c r="C73" s="34"/>
      <c r="D73" s="34"/>
      <c r="E73" s="34"/>
      <c r="F73" s="34"/>
      <c r="G73" s="34"/>
    </row>
    <row r="74" spans="1:15" ht="16.5" thickTop="1" thickBot="1" x14ac:dyDescent="0.3">
      <c r="A74" s="82"/>
      <c r="B74" s="82"/>
      <c r="C74" s="82">
        <v>0</v>
      </c>
      <c r="D74" s="84" t="s">
        <v>45</v>
      </c>
      <c r="E74" s="83">
        <v>0.35</v>
      </c>
      <c r="F74" s="83">
        <v>0.35</v>
      </c>
      <c r="G74" s="104">
        <v>1</v>
      </c>
    </row>
    <row r="75" spans="1:15" ht="30.75" thickTop="1" x14ac:dyDescent="0.25">
      <c r="A75" s="35"/>
      <c r="B75" s="36" t="s">
        <v>122</v>
      </c>
      <c r="C75" s="35"/>
      <c r="D75" s="35"/>
      <c r="E75" s="35"/>
      <c r="F75" s="35"/>
      <c r="G75" s="35"/>
    </row>
    <row r="76" spans="1:15" s="70" customFormat="1" ht="30" x14ac:dyDescent="0.25">
      <c r="A76" s="34"/>
      <c r="B76" s="128" t="s">
        <v>84</v>
      </c>
      <c r="C76" s="91"/>
      <c r="D76" s="34"/>
      <c r="E76" s="34"/>
      <c r="F76" s="34"/>
      <c r="G76" s="34"/>
    </row>
    <row r="77" spans="1:15" s="70" customFormat="1" ht="30" x14ac:dyDescent="0.25">
      <c r="A77" s="34"/>
      <c r="B77" s="128" t="s">
        <v>220</v>
      </c>
      <c r="C77" s="91"/>
      <c r="D77" s="34"/>
      <c r="E77" s="34"/>
      <c r="F77" s="34"/>
      <c r="G77" s="34"/>
    </row>
    <row r="78" spans="1:15" s="70" customFormat="1" ht="30" x14ac:dyDescent="0.25">
      <c r="A78" s="34"/>
      <c r="B78" s="128" t="s">
        <v>48</v>
      </c>
      <c r="C78" s="91"/>
      <c r="D78" s="34"/>
      <c r="E78" s="34"/>
      <c r="F78" s="34"/>
      <c r="G78" s="34"/>
    </row>
    <row r="79" spans="1:15" s="70" customFormat="1" ht="30" x14ac:dyDescent="0.25">
      <c r="A79" s="34"/>
      <c r="B79" s="128" t="s">
        <v>49</v>
      </c>
      <c r="C79" s="91"/>
      <c r="D79" s="34"/>
      <c r="E79" s="34"/>
      <c r="F79" s="34"/>
      <c r="G79" s="34"/>
    </row>
    <row r="80" spans="1:15" s="70" customFormat="1" ht="30" x14ac:dyDescent="0.25">
      <c r="A80" s="34"/>
      <c r="B80" s="128" t="s">
        <v>221</v>
      </c>
      <c r="C80" s="91"/>
      <c r="D80" s="34"/>
      <c r="E80" s="34"/>
      <c r="F80" s="34"/>
      <c r="G80" s="34"/>
    </row>
    <row r="81" spans="1:9" s="70" customFormat="1" ht="30" x14ac:dyDescent="0.25">
      <c r="A81" s="34"/>
      <c r="B81" s="128" t="s">
        <v>47</v>
      </c>
      <c r="C81" s="91"/>
      <c r="D81" s="34"/>
      <c r="E81" s="34"/>
      <c r="F81" s="34"/>
      <c r="G81" s="34"/>
    </row>
    <row r="82" spans="1:9" s="70" customFormat="1" ht="45" x14ac:dyDescent="0.25">
      <c r="A82" s="34"/>
      <c r="B82" s="128" t="s">
        <v>50</v>
      </c>
      <c r="C82" s="91"/>
      <c r="D82" s="34"/>
      <c r="E82" s="34"/>
      <c r="F82" s="34"/>
      <c r="G82" s="34"/>
    </row>
    <row r="83" spans="1:9" s="70" customFormat="1" ht="30" x14ac:dyDescent="0.25">
      <c r="A83" s="34"/>
      <c r="B83" s="128" t="s">
        <v>51</v>
      </c>
      <c r="C83" s="91"/>
      <c r="D83" s="34"/>
      <c r="E83" s="34"/>
      <c r="F83" s="34"/>
      <c r="G83" s="34"/>
    </row>
    <row r="84" spans="1:9" ht="30" x14ac:dyDescent="0.25">
      <c r="A84" s="34"/>
      <c r="B84" s="128" t="s">
        <v>52</v>
      </c>
      <c r="C84" s="52"/>
      <c r="D84" s="34"/>
      <c r="E84" s="34"/>
      <c r="F84" s="34"/>
      <c r="G84" s="34"/>
    </row>
    <row r="85" spans="1:9" ht="30" x14ac:dyDescent="0.25">
      <c r="A85" s="34"/>
      <c r="B85" s="128" t="s">
        <v>39</v>
      </c>
      <c r="C85" s="52"/>
      <c r="D85" s="92"/>
      <c r="E85" s="34"/>
      <c r="F85" s="34"/>
      <c r="G85" s="34"/>
    </row>
    <row r="86" spans="1:9" ht="15.75" thickBot="1" x14ac:dyDescent="0.3">
      <c r="A86" s="34"/>
      <c r="B86" s="128" t="s">
        <v>224</v>
      </c>
      <c r="C86" s="52"/>
      <c r="D86" s="92"/>
      <c r="E86" s="34"/>
      <c r="F86" s="34"/>
      <c r="G86" s="34"/>
    </row>
    <row r="87" spans="1:9" ht="16.5" thickTop="1" thickBot="1" x14ac:dyDescent="0.3">
      <c r="A87" s="82"/>
      <c r="B87" s="82" t="s">
        <v>30</v>
      </c>
      <c r="C87" s="83" t="s">
        <v>45</v>
      </c>
      <c r="D87" s="104" t="s">
        <v>239</v>
      </c>
      <c r="E87" s="83">
        <v>0.02</v>
      </c>
      <c r="F87" s="83">
        <v>0.02</v>
      </c>
      <c r="G87" s="104">
        <f>64.7%</f>
        <v>0.64700000000000002</v>
      </c>
      <c r="I87" s="11">
        <f>AVERAGE(G87,G74,G71,G68,G52,G46,G30,G19)</f>
        <v>0.77379080815018308</v>
      </c>
    </row>
    <row r="88" spans="1:9" ht="15.75" thickTop="1" x14ac:dyDescent="0.25"/>
  </sheetData>
  <mergeCells count="1">
    <mergeCell ref="A47:C47"/>
  </mergeCells>
  <conditionalFormatting sqref="O4:O20">
    <cfRule type="cellIs" dxfId="2" priority="22" stopIfTrue="1" operator="equal">
      <formula>"green"</formula>
    </cfRule>
    <cfRule type="cellIs" dxfId="1" priority="23" stopIfTrue="1" operator="equal">
      <formula>"red"</formula>
    </cfRule>
    <cfRule type="cellIs" dxfId="0" priority="24" stopIfTrue="1" operator="equal">
      <formula>"yellow"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Публични функции</vt:lpstr>
      <vt:lpstr>Социален характер</vt:lpstr>
      <vt:lpstr>Икономическо развитие</vt:lpstr>
      <vt:lpstr>Функционални връзки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Map_To</dc:creator>
  <cp:lastModifiedBy>Windows User</cp:lastModifiedBy>
  <dcterms:created xsi:type="dcterms:W3CDTF">2015-06-05T18:17:20Z</dcterms:created>
  <dcterms:modified xsi:type="dcterms:W3CDTF">2021-04-02T09:20:10Z</dcterms:modified>
</cp:coreProperties>
</file>